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65" yWindow="-60" windowWidth="15480" windowHeight="11640" tabRatio="909" firstSheet="11" activeTab="27"/>
  </bookViews>
  <sheets>
    <sheet name="п. 11а цены (тарифы)" sheetId="4" r:id="rId1"/>
    <sheet name="п. 11б электроэнергия" sheetId="5" r:id="rId2"/>
    <sheet name="п. 11б мощность" sheetId="6" r:id="rId3"/>
    <sheet name="п. 11 б потери" sheetId="2" r:id="rId4"/>
    <sheet name="п. 11 б о зоне деятельности" sheetId="10" r:id="rId5"/>
    <sheet name="п. 11 б о техн. состоянии сетей" sheetId="7" r:id="rId6"/>
    <sheet name="11 ж инвест. программа" sheetId="3" r:id="rId7"/>
    <sheet name="11 ж кап. вложения" sheetId="12" r:id="rId8"/>
    <sheet name="п. 11 з сособы приобретения" sheetId="8" r:id="rId9"/>
    <sheet name="п.11 з уловия поставки товара" sheetId="11" r:id="rId10"/>
    <sheet name="1.1" sheetId="13" r:id="rId11"/>
    <sheet name="1.2" sheetId="14" r:id="rId12"/>
    <sheet name="1.3" sheetId="15" r:id="rId13"/>
    <sheet name="1.5" sheetId="16" r:id="rId14"/>
    <sheet name="1.9" sheetId="17" r:id="rId15"/>
    <sheet name="2.3" sheetId="18" r:id="rId16"/>
    <sheet name="2.4" sheetId="19" r:id="rId17"/>
    <sheet name="3.1" sheetId="20" r:id="rId18"/>
    <sheet name="3.2" sheetId="21" r:id="rId19"/>
    <sheet name="3.3" sheetId="22" r:id="rId20"/>
    <sheet name="4.1" sheetId="23" r:id="rId21"/>
    <sheet name="4.2" sheetId="24" r:id="rId22"/>
    <sheet name="8.1(1)" sheetId="25" r:id="rId23"/>
    <sheet name="8.1 (2)" sheetId="26" r:id="rId24"/>
    <sheet name="8.1.1" sheetId="27" r:id="rId25"/>
    <sheet name="2.1" sheetId="28" r:id="rId26"/>
    <sheet name="2.2" sheetId="29" r:id="rId27"/>
    <sheet name="Опрос потребителей" sheetId="30"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a" localSheetId="2">#REF!</definedName>
    <definedName name="\a">#REF!</definedName>
    <definedName name="\m" localSheetId="2">#REF!</definedName>
    <definedName name="\m">#REF!</definedName>
    <definedName name="\n" localSheetId="2">#REF!</definedName>
    <definedName name="\n">#REF!</definedName>
    <definedName name="\o" localSheetId="2">#REF!</definedName>
    <definedName name="\o">#REF!</definedName>
    <definedName name="________SP1" localSheetId="2">[1]FES!#REF!</definedName>
    <definedName name="________SP1">[1]FES!#REF!</definedName>
    <definedName name="________SP10" localSheetId="2">[1]FES!#REF!</definedName>
    <definedName name="________SP10">[1]FES!#REF!</definedName>
    <definedName name="________SP11" localSheetId="2">[1]FES!#REF!</definedName>
    <definedName name="________SP11">[1]FES!#REF!</definedName>
    <definedName name="________SP12" localSheetId="2">[1]FES!#REF!</definedName>
    <definedName name="________SP12">[1]FES!#REF!</definedName>
    <definedName name="________SP13" localSheetId="2">[1]FES!#REF!</definedName>
    <definedName name="________SP13">[1]FES!#REF!</definedName>
    <definedName name="________SP14" localSheetId="2">[1]FES!#REF!</definedName>
    <definedName name="________SP14">[1]FES!#REF!</definedName>
    <definedName name="________SP15" localSheetId="2">[1]FES!#REF!</definedName>
    <definedName name="________SP15">[1]FES!#REF!</definedName>
    <definedName name="________SP16" localSheetId="2">[1]FES!#REF!</definedName>
    <definedName name="________SP16">[1]FES!#REF!</definedName>
    <definedName name="________SP17" localSheetId="2">[1]FES!#REF!</definedName>
    <definedName name="________SP17">[1]FES!#REF!</definedName>
    <definedName name="________SP18" localSheetId="2">[1]FES!#REF!</definedName>
    <definedName name="________SP18">[1]FES!#REF!</definedName>
    <definedName name="________SP19" localSheetId="2">[1]FES!#REF!</definedName>
    <definedName name="________SP19">[1]FES!#REF!</definedName>
    <definedName name="________SP2" localSheetId="2">[1]FES!#REF!</definedName>
    <definedName name="________SP2">[1]FES!#REF!</definedName>
    <definedName name="________SP20" localSheetId="2">[1]FES!#REF!</definedName>
    <definedName name="________SP20">[1]FES!#REF!</definedName>
    <definedName name="________SP3" localSheetId="2">[1]FES!#REF!</definedName>
    <definedName name="________SP3">[1]FES!#REF!</definedName>
    <definedName name="________SP4" localSheetId="2">[1]FES!#REF!</definedName>
    <definedName name="________SP4">[1]FES!#REF!</definedName>
    <definedName name="________SP5" localSheetId="2">[1]FES!#REF!</definedName>
    <definedName name="________SP5">[1]FES!#REF!</definedName>
    <definedName name="________SP7" localSheetId="2">[1]FES!#REF!</definedName>
    <definedName name="________SP7">[1]FES!#REF!</definedName>
    <definedName name="________SP8" localSheetId="2">[1]FES!#REF!</definedName>
    <definedName name="________SP8">[1]FES!#REF!</definedName>
    <definedName name="________SP9" localSheetId="2">[1]FES!#REF!</definedName>
    <definedName name="________SP9">[1]FES!#REF!</definedName>
    <definedName name="_______SP1" localSheetId="2">[1]FES!#REF!</definedName>
    <definedName name="_______SP1">[1]FES!#REF!</definedName>
    <definedName name="_______SP10" localSheetId="2">[1]FES!#REF!</definedName>
    <definedName name="_______SP10">[1]FES!#REF!</definedName>
    <definedName name="_______SP11" localSheetId="2">[1]FES!#REF!</definedName>
    <definedName name="_______SP11">[1]FES!#REF!</definedName>
    <definedName name="_______SP12" localSheetId="2">[1]FES!#REF!</definedName>
    <definedName name="_______SP12">[1]FES!#REF!</definedName>
    <definedName name="_______SP13" localSheetId="2">[1]FES!#REF!</definedName>
    <definedName name="_______SP13">[1]FES!#REF!</definedName>
    <definedName name="_______SP14" localSheetId="2">[1]FES!#REF!</definedName>
    <definedName name="_______SP14">[1]FES!#REF!</definedName>
    <definedName name="_______SP15" localSheetId="2">[1]FES!#REF!</definedName>
    <definedName name="_______SP15">[1]FES!#REF!</definedName>
    <definedName name="_______SP16" localSheetId="2">[1]FES!#REF!</definedName>
    <definedName name="_______SP16">[1]FES!#REF!</definedName>
    <definedName name="_______SP17" localSheetId="2">[1]FES!#REF!</definedName>
    <definedName name="_______SP17">[1]FES!#REF!</definedName>
    <definedName name="_______SP18" localSheetId="2">[1]FES!#REF!</definedName>
    <definedName name="_______SP18">[1]FES!#REF!</definedName>
    <definedName name="_______SP19" localSheetId="2">[1]FES!#REF!</definedName>
    <definedName name="_______SP19">[1]FES!#REF!</definedName>
    <definedName name="_______SP2" localSheetId="2">[1]FES!#REF!</definedName>
    <definedName name="_______SP2">[1]FES!#REF!</definedName>
    <definedName name="_______SP20" localSheetId="2">[1]FES!#REF!</definedName>
    <definedName name="_______SP20">[1]FES!#REF!</definedName>
    <definedName name="_______SP3" localSheetId="2">[1]FES!#REF!</definedName>
    <definedName name="_______SP3">[1]FES!#REF!</definedName>
    <definedName name="_______SP4" localSheetId="2">[1]FES!#REF!</definedName>
    <definedName name="_______SP4">[1]FES!#REF!</definedName>
    <definedName name="_______SP5" localSheetId="2">[1]FES!#REF!</definedName>
    <definedName name="_______SP5">[1]FES!#REF!</definedName>
    <definedName name="_______SP7" localSheetId="2">[1]FES!#REF!</definedName>
    <definedName name="_______SP7">[1]FES!#REF!</definedName>
    <definedName name="_______SP8" localSheetId="2">[1]FES!#REF!</definedName>
    <definedName name="_______SP8">[1]FES!#REF!</definedName>
    <definedName name="_______SP9" localSheetId="2">[1]FES!#REF!</definedName>
    <definedName name="_______SP9">[1]FES!#REF!</definedName>
    <definedName name="_____SP1" localSheetId="2">[1]FES!#REF!</definedName>
    <definedName name="_____SP1">[1]FES!#REF!</definedName>
    <definedName name="_____SP10" localSheetId="2">[1]FES!#REF!</definedName>
    <definedName name="_____SP10">[1]FES!#REF!</definedName>
    <definedName name="_____SP11" localSheetId="2">[1]FES!#REF!</definedName>
    <definedName name="_____SP11">[1]FES!#REF!</definedName>
    <definedName name="_____SP12" localSheetId="2">[1]FES!#REF!</definedName>
    <definedName name="_____SP12">[1]FES!#REF!</definedName>
    <definedName name="_____SP13" localSheetId="2">[1]FES!#REF!</definedName>
    <definedName name="_____SP13">[1]FES!#REF!</definedName>
    <definedName name="_____SP14" localSheetId="2">[1]FES!#REF!</definedName>
    <definedName name="_____SP14">[1]FES!#REF!</definedName>
    <definedName name="_____SP15" localSheetId="2">[1]FES!#REF!</definedName>
    <definedName name="_____SP15">[1]FES!#REF!</definedName>
    <definedName name="_____SP16" localSheetId="2">[1]FES!#REF!</definedName>
    <definedName name="_____SP16">[1]FES!#REF!</definedName>
    <definedName name="_____SP17" localSheetId="2">[1]FES!#REF!</definedName>
    <definedName name="_____SP17">[1]FES!#REF!</definedName>
    <definedName name="_____SP18" localSheetId="2">[1]FES!#REF!</definedName>
    <definedName name="_____SP18">[1]FES!#REF!</definedName>
    <definedName name="_____SP19" localSheetId="2">[1]FES!#REF!</definedName>
    <definedName name="_____SP19">[1]FES!#REF!</definedName>
    <definedName name="_____SP2" localSheetId="2">[1]FES!#REF!</definedName>
    <definedName name="_____SP2">[1]FES!#REF!</definedName>
    <definedName name="_____SP20" localSheetId="2">[1]FES!#REF!</definedName>
    <definedName name="_____SP20">[1]FES!#REF!</definedName>
    <definedName name="_____SP3" localSheetId="2">[1]FES!#REF!</definedName>
    <definedName name="_____SP3">[1]FES!#REF!</definedName>
    <definedName name="_____SP4" localSheetId="2">[1]FES!#REF!</definedName>
    <definedName name="_____SP4">[1]FES!#REF!</definedName>
    <definedName name="_____SP5" localSheetId="2">[1]FES!#REF!</definedName>
    <definedName name="_____SP5">[1]FES!#REF!</definedName>
    <definedName name="_____SP7" localSheetId="2">[1]FES!#REF!</definedName>
    <definedName name="_____SP7">[1]FES!#REF!</definedName>
    <definedName name="_____SP8" localSheetId="2">[1]FES!#REF!</definedName>
    <definedName name="_____SP8">[1]FES!#REF!</definedName>
    <definedName name="_____SP9" localSheetId="2">[1]FES!#REF!</definedName>
    <definedName name="_____SP9">[1]FES!#REF!</definedName>
    <definedName name="____SP1" localSheetId="2">[1]FES!#REF!</definedName>
    <definedName name="____SP1">[1]FES!#REF!</definedName>
    <definedName name="____SP10" localSheetId="2">[1]FES!#REF!</definedName>
    <definedName name="____SP10">[1]FES!#REF!</definedName>
    <definedName name="____SP11" localSheetId="2">[1]FES!#REF!</definedName>
    <definedName name="____SP11">[1]FES!#REF!</definedName>
    <definedName name="____SP12" localSheetId="2">[1]FES!#REF!</definedName>
    <definedName name="____SP12">[1]FES!#REF!</definedName>
    <definedName name="____SP13" localSheetId="2">[1]FES!#REF!</definedName>
    <definedName name="____SP13">[1]FES!#REF!</definedName>
    <definedName name="____SP14" localSheetId="2">[1]FES!#REF!</definedName>
    <definedName name="____SP14">[1]FES!#REF!</definedName>
    <definedName name="____SP15" localSheetId="2">[1]FES!#REF!</definedName>
    <definedName name="____SP15">[1]FES!#REF!</definedName>
    <definedName name="____SP16" localSheetId="2">[1]FES!#REF!</definedName>
    <definedName name="____SP16">[1]FES!#REF!</definedName>
    <definedName name="____SP17" localSheetId="2">[1]FES!#REF!</definedName>
    <definedName name="____SP17">[1]FES!#REF!</definedName>
    <definedName name="____SP18" localSheetId="2">[1]FES!#REF!</definedName>
    <definedName name="____SP18">[1]FES!#REF!</definedName>
    <definedName name="____SP19" localSheetId="2">[1]FES!#REF!</definedName>
    <definedName name="____SP19">[1]FES!#REF!</definedName>
    <definedName name="____SP2" localSheetId="2">[1]FES!#REF!</definedName>
    <definedName name="____SP2">[1]FES!#REF!</definedName>
    <definedName name="____SP20" localSheetId="2">[1]FES!#REF!</definedName>
    <definedName name="____SP20">[1]FES!#REF!</definedName>
    <definedName name="____SP3" localSheetId="2">[1]FES!#REF!</definedName>
    <definedName name="____SP3">[1]FES!#REF!</definedName>
    <definedName name="____SP4" localSheetId="2">[1]FES!#REF!</definedName>
    <definedName name="____SP4">[1]FES!#REF!</definedName>
    <definedName name="____SP5" localSheetId="2">[1]FES!#REF!</definedName>
    <definedName name="____SP5">[1]FES!#REF!</definedName>
    <definedName name="____SP7" localSheetId="2">[1]FES!#REF!</definedName>
    <definedName name="____SP7">[1]FES!#REF!</definedName>
    <definedName name="____SP8" localSheetId="2">[1]FES!#REF!</definedName>
    <definedName name="____SP8">[1]FES!#REF!</definedName>
    <definedName name="____SP9" localSheetId="2">[1]FES!#REF!</definedName>
    <definedName name="____SP9">[1]FES!#REF!</definedName>
    <definedName name="___SP1" localSheetId="2">[1]FES!#REF!</definedName>
    <definedName name="___SP1">[1]FES!#REF!</definedName>
    <definedName name="___SP10" localSheetId="2">[1]FES!#REF!</definedName>
    <definedName name="___SP10">[1]FES!#REF!</definedName>
    <definedName name="___SP11" localSheetId="2">[1]FES!#REF!</definedName>
    <definedName name="___SP11">[1]FES!#REF!</definedName>
    <definedName name="___SP12" localSheetId="2">[1]FES!#REF!</definedName>
    <definedName name="___SP12">[1]FES!#REF!</definedName>
    <definedName name="___SP13" localSheetId="2">[1]FES!#REF!</definedName>
    <definedName name="___SP13">[1]FES!#REF!</definedName>
    <definedName name="___SP14" localSheetId="2">[1]FES!#REF!</definedName>
    <definedName name="___SP14">[1]FES!#REF!</definedName>
    <definedName name="___SP15" localSheetId="2">[1]FES!#REF!</definedName>
    <definedName name="___SP15">[1]FES!#REF!</definedName>
    <definedName name="___SP16" localSheetId="2">[1]FES!#REF!</definedName>
    <definedName name="___SP16">[1]FES!#REF!</definedName>
    <definedName name="___SP17" localSheetId="2">[1]FES!#REF!</definedName>
    <definedName name="___SP17">[1]FES!#REF!</definedName>
    <definedName name="___SP18" localSheetId="2">[1]FES!#REF!</definedName>
    <definedName name="___SP18">[1]FES!#REF!</definedName>
    <definedName name="___SP19" localSheetId="2">[1]FES!#REF!</definedName>
    <definedName name="___SP19">[1]FES!#REF!</definedName>
    <definedName name="___SP2" localSheetId="2">[1]FES!#REF!</definedName>
    <definedName name="___SP2">[1]FES!#REF!</definedName>
    <definedName name="___SP20" localSheetId="2">[1]FES!#REF!</definedName>
    <definedName name="___SP20">[1]FES!#REF!</definedName>
    <definedName name="___SP3" localSheetId="2">[1]FES!#REF!</definedName>
    <definedName name="___SP3">[1]FES!#REF!</definedName>
    <definedName name="___SP4" localSheetId="2">[1]FES!#REF!</definedName>
    <definedName name="___SP4">[1]FES!#REF!</definedName>
    <definedName name="___SP5" localSheetId="2">[1]FES!#REF!</definedName>
    <definedName name="___SP5">[1]FES!#REF!</definedName>
    <definedName name="___SP7" localSheetId="2">[1]FES!#REF!</definedName>
    <definedName name="___SP7">[1]FES!#REF!</definedName>
    <definedName name="___SP8" localSheetId="2">[1]FES!#REF!</definedName>
    <definedName name="___SP8">[1]FES!#REF!</definedName>
    <definedName name="___SP9" localSheetId="2">[1]FES!#REF!</definedName>
    <definedName name="___SP9">[1]FES!#REF!</definedName>
    <definedName name="__SP1" localSheetId="2">[1]FES!#REF!</definedName>
    <definedName name="__SP1">[1]FES!#REF!</definedName>
    <definedName name="__SP10" localSheetId="2">[1]FES!#REF!</definedName>
    <definedName name="__SP10">[1]FES!#REF!</definedName>
    <definedName name="__SP11" localSheetId="2">[1]FES!#REF!</definedName>
    <definedName name="__SP11">[1]FES!#REF!</definedName>
    <definedName name="__SP12" localSheetId="2">[1]FES!#REF!</definedName>
    <definedName name="__SP12">[1]FES!#REF!</definedName>
    <definedName name="__SP13" localSheetId="2">[1]FES!#REF!</definedName>
    <definedName name="__SP13">[1]FES!#REF!</definedName>
    <definedName name="__SP14" localSheetId="2">[1]FES!#REF!</definedName>
    <definedName name="__SP14">[1]FES!#REF!</definedName>
    <definedName name="__SP15" localSheetId="2">[1]FES!#REF!</definedName>
    <definedName name="__SP15">[1]FES!#REF!</definedName>
    <definedName name="__SP16" localSheetId="2">[1]FES!#REF!</definedName>
    <definedName name="__SP16">[1]FES!#REF!</definedName>
    <definedName name="__SP17" localSheetId="2">[1]FES!#REF!</definedName>
    <definedName name="__SP17">[1]FES!#REF!</definedName>
    <definedName name="__SP18" localSheetId="2">[1]FES!#REF!</definedName>
    <definedName name="__SP18">[1]FES!#REF!</definedName>
    <definedName name="__SP19" localSheetId="2">[1]FES!#REF!</definedName>
    <definedName name="__SP19">[1]FES!#REF!</definedName>
    <definedName name="__SP2" localSheetId="2">[1]FES!#REF!</definedName>
    <definedName name="__SP2">[1]FES!#REF!</definedName>
    <definedName name="__SP20" localSheetId="2">[1]FES!#REF!</definedName>
    <definedName name="__SP20">[1]FES!#REF!</definedName>
    <definedName name="__SP3" localSheetId="2">[1]FES!#REF!</definedName>
    <definedName name="__SP3">[1]FES!#REF!</definedName>
    <definedName name="__SP4" localSheetId="2">[1]FES!#REF!</definedName>
    <definedName name="__SP4">[1]FES!#REF!</definedName>
    <definedName name="__SP5" localSheetId="2">[1]FES!#REF!</definedName>
    <definedName name="__SP5">[1]FES!#REF!</definedName>
    <definedName name="__SP7" localSheetId="2">[1]FES!#REF!</definedName>
    <definedName name="__SP7">[1]FES!#REF!</definedName>
    <definedName name="__SP8" localSheetId="2">[1]FES!#REF!</definedName>
    <definedName name="__SP8">[1]FES!#REF!</definedName>
    <definedName name="__SP9" localSheetId="2">[1]FES!#REF!</definedName>
    <definedName name="__SP9">[1]FES!#REF!</definedName>
    <definedName name="_def1999" localSheetId="2">'[2]1999-veca'!#REF!</definedName>
    <definedName name="_def1999">'[2]1999-veca'!#REF!</definedName>
    <definedName name="_def2000г" localSheetId="2">#REF!</definedName>
    <definedName name="_def2000г">#REF!</definedName>
    <definedName name="_def2001г" localSheetId="2">#REF!</definedName>
    <definedName name="_def2001г">#REF!</definedName>
    <definedName name="_def2002г" localSheetId="2">#REF!</definedName>
    <definedName name="_def2002г">#REF!</definedName>
    <definedName name="_inf2000" localSheetId="2">#REF!</definedName>
    <definedName name="_inf2000">#REF!</definedName>
    <definedName name="_inf2001" localSheetId="2">#REF!</definedName>
    <definedName name="_inf2001">#REF!</definedName>
    <definedName name="_inf2002" localSheetId="2">#REF!</definedName>
    <definedName name="_inf2002">#REF!</definedName>
    <definedName name="_inf2003" localSheetId="2">#REF!</definedName>
    <definedName name="_inf2003">#REF!</definedName>
    <definedName name="_inf2004" localSheetId="2">#REF!</definedName>
    <definedName name="_inf2004">#REF!</definedName>
    <definedName name="_inf2005" localSheetId="2">#REF!</definedName>
    <definedName name="_inf2005">#REF!</definedName>
    <definedName name="_inf2006" localSheetId="2">#REF!</definedName>
    <definedName name="_inf2006">#REF!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infl.99" localSheetId="2">[3]vec!#REF!</definedName>
    <definedName name="_infl.99">[3]vec!#REF!</definedName>
    <definedName name="_mm1" localSheetId="2">[4]ПРОГНОЗ_1!#REF!</definedName>
    <definedName name="_mm1">[4]ПРОГНОЗ_1!#REF!</definedName>
    <definedName name="_SP1" localSheetId="2">[1]FES!#REF!</definedName>
    <definedName name="_SP1">[1]FES!#REF!</definedName>
    <definedName name="_SP10" localSheetId="2">[1]FES!#REF!</definedName>
    <definedName name="_SP10">[1]FES!#REF!</definedName>
    <definedName name="_SP11" localSheetId="2">[1]FES!#REF!</definedName>
    <definedName name="_SP11">[1]FES!#REF!</definedName>
    <definedName name="_SP12" localSheetId="2">[1]FES!#REF!</definedName>
    <definedName name="_SP12">[1]FES!#REF!</definedName>
    <definedName name="_SP13" localSheetId="2">[1]FES!#REF!</definedName>
    <definedName name="_SP13">[1]FES!#REF!</definedName>
    <definedName name="_SP14" localSheetId="2">[1]FES!#REF!</definedName>
    <definedName name="_SP14">[1]FES!#REF!</definedName>
    <definedName name="_SP15" localSheetId="2">[1]FES!#REF!</definedName>
    <definedName name="_SP15">[1]FES!#REF!</definedName>
    <definedName name="_SP16" localSheetId="2">[1]FES!#REF!</definedName>
    <definedName name="_SP16">[1]FES!#REF!</definedName>
    <definedName name="_SP17" localSheetId="2">[1]FES!#REF!</definedName>
    <definedName name="_SP17">[1]FES!#REF!</definedName>
    <definedName name="_SP18" localSheetId="2">[1]FES!#REF!</definedName>
    <definedName name="_SP18">[1]FES!#REF!</definedName>
    <definedName name="_SP19" localSheetId="2">[1]FES!#REF!</definedName>
    <definedName name="_SP19">[1]FES!#REF!</definedName>
    <definedName name="_SP2" localSheetId="2">[1]FES!#REF!</definedName>
    <definedName name="_SP2">[1]FES!#REF!</definedName>
    <definedName name="_SP20" localSheetId="2">[1]FES!#REF!</definedName>
    <definedName name="_SP20">[1]FES!#REF!</definedName>
    <definedName name="_SP3" localSheetId="2">[1]FES!#REF!</definedName>
    <definedName name="_SP3">[1]FES!#REF!</definedName>
    <definedName name="_SP4" localSheetId="2">[1]FES!#REF!</definedName>
    <definedName name="_SP4">[1]FES!#REF!</definedName>
    <definedName name="_SP5" localSheetId="2">[1]FES!#REF!</definedName>
    <definedName name="_SP5">[1]FES!#REF!</definedName>
    <definedName name="_SP7" localSheetId="2">[1]FES!#REF!</definedName>
    <definedName name="_SP7">[1]FES!#REF!</definedName>
    <definedName name="_SP8" localSheetId="2">[1]FES!#REF!</definedName>
    <definedName name="_SP8">[1]FES!#REF!</definedName>
    <definedName name="_SP9" localSheetId="2">[1]FES!#REF!</definedName>
    <definedName name="_SP9">[1]FES!#REF!</definedName>
    <definedName name="a04t" localSheetId="2">#REF!</definedName>
    <definedName name="a04t">#REF!</definedName>
    <definedName name="ADD_FUEL_COLUMN_MARKER" localSheetId="2">#REF!</definedName>
    <definedName name="ADD_FUEL_COLUMN_MARKER">#REF!</definedName>
    <definedName name="ADD_ORG_HYPERLINK" localSheetId="2">#REF!</definedName>
    <definedName name="ADD_ORG_HYPERLINK">#REF!</definedName>
    <definedName name="ALL_FILES">[5]Файлы!$B$1</definedName>
    <definedName name="anscount" hidden="1">1</definedName>
    <definedName name="cc">[6]!cc</definedName>
    <definedName name="cjv">[6]!cjv</definedName>
    <definedName name="CompOt">[6]!CompOt</definedName>
    <definedName name="CompRas">[6]!CompRas</definedName>
    <definedName name="CURRENT_PRD">'[7]отчет топл с РСТ'!$E$14</definedName>
    <definedName name="DaNet">[8]TEHSHEET!$G$2:$G$3</definedName>
    <definedName name="ddd" localSheetId="2">[9]ПРОГНОЗ_1!#REF!</definedName>
    <definedName name="ddd">[9]ПРОГНОЗ_1!#REF!</definedName>
    <definedName name="DOLL" localSheetId="2">#REF!</definedName>
    <definedName name="DOLL">#REF!</definedName>
    <definedName name="ew">[6]!ew</definedName>
    <definedName name="ff" localSheetId="2">#REF!</definedName>
    <definedName name="ff">#REF!</definedName>
    <definedName name="fffff" localSheetId="2">'[10]Гр5(о)'!#REF!</definedName>
    <definedName name="fffff">'[10]Гр5(о)'!#REF!</definedName>
    <definedName name="fg">[6]!fg</definedName>
    <definedName name="FIL_COLUMN_MARKER" localSheetId="2">#REF!</definedName>
    <definedName name="FIL_COLUMN_MARKER">#REF!</definedName>
    <definedName name="FUEL_DELETE_COLUMN_MARKER" localSheetId="2">#REF!</definedName>
    <definedName name="FUEL_DELETE_COLUMN_MARKER">#REF!</definedName>
    <definedName name="gggg" localSheetId="2">#REF!</definedName>
    <definedName name="gggg">#REF!</definedName>
    <definedName name="god">'[7]отчет топл с РСТ'!$E$13</definedName>
    <definedName name="hghjgjgj">[6]!hghjgjgj</definedName>
    <definedName name="HTML_LastUpdate" hidden="1">"03.06.99"</definedName>
    <definedName name="HTML_LineAfter" hidden="1">FALSE</definedName>
    <definedName name="HTML_LineBefore" hidden="1">FALSE</definedName>
    <definedName name="HTML_Name" hidden="1">"Вячеслав Г. Колчин"</definedName>
    <definedName name="HTML_OBDlg2" hidden="1">TRUE</definedName>
    <definedName name="HTML_OBDlg4" hidden="1">TRUE</definedName>
    <definedName name="HTML_OS" hidden="1">0</definedName>
    <definedName name="HTML_PathFile" hidden="1">"C:\1S\AworkSIBAL\ФИНПЛАН\Платежи-поступления\MyHTML.htm"</definedName>
    <definedName name="HTML_Title" hidden="1">"План платежей 0699"</definedName>
    <definedName name="INN_COLUMN_MARKER" localSheetId="2">#REF!</definedName>
    <definedName name="INN_COLUMN_MARKER">#REF!</definedName>
    <definedName name="jjjj" localSheetId="2">'[11]Гр5(о)'!#REF!</definedName>
    <definedName name="jjjj">'[11]Гр5(о)'!#REF!</definedName>
    <definedName name="k">[6]!k</definedName>
    <definedName name="kk">[12]Коэфф!$B$1</definedName>
    <definedName name="KPP_COLUMN_MARKER" localSheetId="2">#REF!</definedName>
    <definedName name="KPP_COLUMN_MARKER">#REF!</definedName>
    <definedName name="LastUpdateDate_MO" localSheetId="2">#REF!</definedName>
    <definedName name="LastUpdateDate_MO">#REF!</definedName>
    <definedName name="LastUpdateDate_PLAN2011" localSheetId="2">#REF!</definedName>
    <definedName name="LastUpdateDate_PLAN2011">#REF!</definedName>
    <definedName name="LastUpdateDate_ReestrOrg" localSheetId="2">#REF!</definedName>
    <definedName name="LastUpdateDate_ReestrOrg">#REF!</definedName>
    <definedName name="LastUpdateDate_W11_TOPL" localSheetId="2">#REF!</definedName>
    <definedName name="LastUpdateDate_W11_TOPL">#REF!</definedName>
    <definedName name="LOAD_CONTACTS">[5]Контакты!$G$12:$G$14,[5]Контакты!$G$16:$G$19,[5]Контакты!$G$21:$G$22</definedName>
    <definedName name="logic">[13]TECHSHEET!$E$2:$E$3</definedName>
    <definedName name="method_calc_services_amount">[13]TECHSHEET!$G$15:$G$18</definedName>
    <definedName name="MO_COLUMN_MARKER" localSheetId="2">#REF!</definedName>
    <definedName name="MO_COLUMN_MARKER">#REF!</definedName>
    <definedName name="MONTH">[14]TEHSHEET!$E$2:$E$14</definedName>
    <definedName name="MR_COLUMN_MARKER" localSheetId="2">#REF!</definedName>
    <definedName name="MR_COLUMN_MARKER">#REF!</definedName>
    <definedName name="MR_LIST">[14]REESTR_MO!$D$2:$D$24</definedName>
    <definedName name="NDS_COLUMN_MARKER" localSheetId="2">#REF!</definedName>
    <definedName name="NDS_COLUMN_MARKER">#REF!</definedName>
    <definedName name="OKTMO_COLUMN_MARKER" localSheetId="2">#REF!</definedName>
    <definedName name="OKTMO_COLUMN_MARKER">#REF!</definedName>
    <definedName name="org">[14]Титульный!$G$16</definedName>
    <definedName name="ORG_COLUMN_MARKER" localSheetId="2">#REF!</definedName>
    <definedName name="ORG_COLUMN_MARKER">#REF!</definedName>
    <definedName name="ORG_DELETE_COLUMN_MARKER" localSheetId="2">#REF!</definedName>
    <definedName name="ORG_DELETE_COLUMN_MARKER">#REF!</definedName>
    <definedName name="P1_30_TOTAL_VALUES_BASE_PERIOD">[13]П1.30!$BD$17,[13]П1.30!$BD$28,[13]П1.30!$BD$32,[13]П1.30!$BD$38,[13]П1.30!$BD$41</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apka" localSheetId="2">#REF!</definedName>
    <definedName name="Papka">#REF!</definedName>
    <definedName name="POSSIBLE_PERIOD_LENGTH">[13]TECHSHEET!$L$2:$L$5</definedName>
    <definedName name="PR_FIL_COLUMN_MARKER" localSheetId="2">#REF!</definedName>
    <definedName name="PR_FIL_COLUMN_MARKER">#REF!</definedName>
    <definedName name="PROT_22" localSheetId="2">P3_PROT_22,P4_PROT_22,P5_PROT_22</definedName>
    <definedName name="PROT_22">P3_PROT_22,P4_PROT_22,P5_PROT_22</definedName>
    <definedName name="RANGE1" localSheetId="2">#REF!</definedName>
    <definedName name="RANGE1">#REF!</definedName>
    <definedName name="RANGE2" localSheetId="2">#REF!</definedName>
    <definedName name="RANGE2">#REF!</definedName>
    <definedName name="region_name" localSheetId="2">#REF!</definedName>
    <definedName name="region_name">#REF!</definedName>
    <definedName name="S1_" localSheetId="2">#REF!</definedName>
    <definedName name="S1_">#REF!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COPE_16_PRT" localSheetId="2">P1_SCOPE_16_PRT,P2_SCOPE_16_PRT</definedName>
    <definedName name="SCOPE_16_PRT">P1_SCOPE_16_PRT,P2_SCOPE_16_PRT</definedName>
    <definedName name="Scope_17_PRT" localSheetId="2">P1_SCOPE_16_PRT,P2_SCOPE_16_PRT</definedName>
    <definedName name="Scope_17_PRT">P1_SCOPE_16_PRT,P2_SCOPE_16_PRT</definedName>
    <definedName name="SCOPE_PER_PRT" localSheetId="2">P5_SCOPE_PER_PRT,P6_SCOPE_PER_PRT,P7_SCOPE_PER_PRT,P8_SCOPE_PER_PRT</definedName>
    <definedName name="SCOPE_PER_PRT">P5_SCOPE_PER_PRT,P6_SCOPE_PER_PRT,P7_SCOPE_PER_PRT,P8_SCOPE_PER_PRT</definedName>
    <definedName name="SCOPE_SV_PRT" localSheetId="2">P1_SCOPE_SV_PRT,P2_SCOPE_SV_PRT,P3_SCOPE_SV_PRT</definedName>
    <definedName name="SCOPE_SV_PRT">P1_SCOPE_SV_PRT,P2_SCOPE_SV_PRT,P3_SCOPE_SV_PRT</definedName>
    <definedName name="SCOPE_VD">[5]TECHSHEET!$C$1:$C$10</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pre" hidden="1">0.000001</definedName>
    <definedName name="solver_rel1" hidden="1">2</definedName>
    <definedName name="solver_rhs1" hidden="1">'[15]пр-во'!$D$21/'[15]пр-во'!$H$23</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7800</definedName>
    <definedName name="Sposob_Priobr_Range">[8]TEHSHEET!$H$2:$H$3</definedName>
    <definedName name="Stavka1" localSheetId="2">#REF!</definedName>
    <definedName name="Stavka1">#REF!</definedName>
    <definedName name="T2.1_Protect" localSheetId="2">P4_T2.1_Protect,P5_T2.1_Protect,P6_T2.1_Protect,P7_T2.1_Protect</definedName>
    <definedName name="T2.1_Protect">P4_T2.1_Protect,P5_T2.1_Protect,P6_T2.1_Protect,P7_T2.1_Protect</definedName>
    <definedName name="T2_1_Protect" localSheetId="2">P4_T2_1_Protect,P5_T2_1_Protect,P6_T2_1_Protect,P7_T2_1_Protect</definedName>
    <definedName name="T2_1_Protect">P4_T2_1_Protect,P5_T2_1_Protect,P6_T2_1_Protect,P7_T2_1_Protect</definedName>
    <definedName name="T2_2_Protect" localSheetId="2">P4_T2_2_Protect,P5_T2_2_Protect,P6_T2_2_Protect,P7_T2_2_Protect</definedName>
    <definedName name="T2_2_Protect">P4_T2_2_Protect,P5_T2_2_Protect,P6_T2_2_Protect,P7_T2_2_Protect</definedName>
    <definedName name="T2_DiapProt" localSheetId="2">P1_T2_DiapProt,P2_T2_DiapProt</definedName>
    <definedName name="T2_DiapProt">P1_T2_DiapProt,P2_T2_DiapProt</definedName>
    <definedName name="T2_Protect" localSheetId="2">P4_T2_Protect,P5_T2_Protect,P6_T2_Protect</definedName>
    <definedName name="T2_Protect">P4_T2_Protect,P5_T2_Protect,P6_T2_Protect</definedName>
    <definedName name="T6_Protect" localSheetId="2">P1_T6_Protect,P2_T6_Protect</definedName>
    <definedName name="T6_Protect">P1_T6_Protect,P2_T6_Protect</definedName>
    <definedName name="time" localSheetId="2">#REF!</definedName>
    <definedName name="time">#REF!</definedName>
    <definedName name="title">'[16]Огл. Графиков'!$B$2:$B$31</definedName>
    <definedName name="TOPL_TEMPLATE_MODE" localSheetId="2">#REF!</definedName>
    <definedName name="TOPL_TEMPLATE_MODE">#REF!</definedName>
    <definedName name="USD">[17]коэфф!$B$2</definedName>
    <definedName name="USDDM">[18]оборудование!$D$2</definedName>
    <definedName name="USDRUB">[18]оборудование!$D$1</definedName>
    <definedName name="VDET_COLUMN_MARKER" localSheetId="2">#REF!</definedName>
    <definedName name="VDET_COLUMN_MARKER">#REF!</definedName>
    <definedName name="version">[14]Инструкция!$B$3</definedName>
    <definedName name="VID_TOPL">[5]TECHSHEET!$D$1:$D$7</definedName>
    <definedName name="YEAR">[14]TEHSHEET!$F$2:$F$5</definedName>
    <definedName name="YES_NO">[5]TECHSHEET!$B$1:$B$2</definedName>
    <definedName name="zoja">[6]!zoja</definedName>
    <definedName name="А" localSheetId="2">#REF!</definedName>
    <definedName name="А">#REF!</definedName>
    <definedName name="ааа" localSheetId="2">#REF!</definedName>
    <definedName name="ааа">#REF!</definedName>
    <definedName name="АКЕНИМ" localSheetId="2">#REF!</definedName>
    <definedName name="АКЕНИМ">#REF!</definedName>
    <definedName name="АнМ" localSheetId="2">'[19]Гр5(о)'!#REF!</definedName>
    <definedName name="АнМ">'[19]Гр5(о)'!#REF!</definedName>
    <definedName name="АПРНЕ" localSheetId="2">#REF!</definedName>
    <definedName name="АПРНЕ">#REF!</definedName>
    <definedName name="_xlnm.Database" localSheetId="2">#REF!</definedName>
    <definedName name="_xlnm.Database">#REF!</definedName>
    <definedName name="База_данных_ИМ" localSheetId="2">#REF!</definedName>
    <definedName name="База_данных_ИМ">#REF!</definedName>
    <definedName name="Базовые">'[20]Производство электроэнергии'!$A$95</definedName>
    <definedName name="БЛ" localSheetId="2">#REF!</definedName>
    <definedName name="БЛ">#REF!</definedName>
    <definedName name="Бюджетные_электроэнергии">'[20]Производство электроэнергии'!$A$111</definedName>
    <definedName name="В" localSheetId="2">#REF!</definedName>
    <definedName name="В">#REF!</definedName>
    <definedName name="в23ё">[6]!в23ё</definedName>
    <definedName name="ВАЕК" localSheetId="2">#REF!</definedName>
    <definedName name="ВАЕК">#REF!</definedName>
    <definedName name="вв">[6]!вв</definedName>
    <definedName name="Введенные_значения">#N/A</definedName>
    <definedName name="ВОЗ" localSheetId="2">#REF!</definedName>
    <definedName name="ВОЗ">#REF!</definedName>
    <definedName name="второй" localSheetId="2">#REF!</definedName>
    <definedName name="второй">#REF!</definedName>
    <definedName name="Вып_н_2003" localSheetId="2">'[16]Текущие цены'!#REF!</definedName>
    <definedName name="Вып_н_2003">'[16]Текущие цены'!#REF!</definedName>
    <definedName name="вып_н_2004" localSheetId="2">'[16]Текущие цены'!#REF!</definedName>
    <definedName name="вып_н_2004">'[16]Текущие цены'!#REF!</definedName>
    <definedName name="Вып_ОФ_с_пц">[16]рабочий!$Y$202:$AP$224</definedName>
    <definedName name="Вып_оф_с_цпг" localSheetId="2">'[16]Текущие цены'!#REF!</definedName>
    <definedName name="Вып_оф_с_цпг">'[16]Текущие цены'!#REF!</definedName>
    <definedName name="Вып_с_новых_ОФ">[16]рабочий!$Y$277:$AP$299</definedName>
    <definedName name="Выручка">[21]ЛЗ2!$A$11:$IV$11</definedName>
    <definedName name="год" localSheetId="2">#REF!</definedName>
    <definedName name="год">#REF!</definedName>
    <definedName name="Год_кред" localSheetId="2">#REF!</definedName>
    <definedName name="Год_кред">#REF!</definedName>
    <definedName name="График">"Диагр. 4"</definedName>
    <definedName name="Д" localSheetId="2">#REF!</definedName>
    <definedName name="Д">#REF!</definedName>
    <definedName name="Данные" localSheetId="2">#REF!</definedName>
    <definedName name="Данные">#REF!</definedName>
    <definedName name="Дат_опл" localSheetId="2">#REF!</definedName>
    <definedName name="Дат_опл">#REF!</definedName>
    <definedName name="Дат_плат">#N/A</definedName>
    <definedName name="Дата_и_время" localSheetId="2">#REF!</definedName>
    <definedName name="Дата_и_время">#REF!</definedName>
    <definedName name="ДБЛО" localSheetId="2">#REF!</definedName>
    <definedName name="ДБЛО">#REF!</definedName>
    <definedName name="Дефл_ц_пред_год">'[16]Текущие цены'!$AT$36:$BK$58</definedName>
    <definedName name="Дефлятор_годовой">'[16]Текущие цены'!$Y$4:$AP$27</definedName>
    <definedName name="Дефлятор_цепной">'[16]Текущие цены'!$Y$36:$AP$58</definedName>
    <definedName name="Диастолическое" localSheetId="2">#REF!</definedName>
    <definedName name="Диастолическое">#REF!</definedName>
    <definedName name="Доп_плат" localSheetId="2">#REF!</definedName>
    <definedName name="Доп_плат">#REF!</definedName>
    <definedName name="ДС" localSheetId="2">#REF!</definedName>
    <definedName name="ДС">#REF!</definedName>
    <definedName name="Ж" localSheetId="2">#REF!</definedName>
    <definedName name="Ж">#REF!</definedName>
    <definedName name="жж" localSheetId="2">#REF!</definedName>
    <definedName name="жж">#REF!</definedName>
    <definedName name="ЖЮБДЛ" localSheetId="2">#REF!</definedName>
    <definedName name="ЖЮБДЛ">#REF!</definedName>
    <definedName name="ЗП1">[22]Лист13!$A$2</definedName>
    <definedName name="ЗП2">[22]Лист13!$B$2</definedName>
    <definedName name="ЗП3">[22]Лист13!$C$2</definedName>
    <definedName name="ЗП4">[22]Лист13!$D$2</definedName>
    <definedName name="Извлечение_ИМ" localSheetId="2">#REF!</definedName>
    <definedName name="Извлечение_ИМ">#REF!</definedName>
    <definedName name="_xlnm.Extract" localSheetId="2">#REF!</definedName>
    <definedName name="_xlnm.Extract">#REF!</definedName>
    <definedName name="иии" localSheetId="2">#REF!</definedName>
    <definedName name="иии">#REF!</definedName>
    <definedName name="ИРОНЕ" localSheetId="2">#REF!</definedName>
    <definedName name="ИРОНЕ">#REF!</definedName>
    <definedName name="ИРРТОЬ" localSheetId="2">#REF!</definedName>
    <definedName name="ИРРТОЬ">#REF!</definedName>
    <definedName name="ити" localSheetId="2">#REF!</definedName>
    <definedName name="ити">#REF!</definedName>
    <definedName name="й">[6]!й</definedName>
    <definedName name="йй">[6]!йй</definedName>
    <definedName name="ке">[6]!ке</definedName>
    <definedName name="Кон_сал" localSheetId="2">#REF!</definedName>
    <definedName name="Кон_сал">#REF!</definedName>
    <definedName name="_xlnm.Criteria" localSheetId="2">#REF!</definedName>
    <definedName name="_xlnm.Criteria">#REF!</definedName>
    <definedName name="ЛГНЕЕК" localSheetId="2">#REF!</definedName>
    <definedName name="ЛГНЕЕК">#REF!</definedName>
    <definedName name="ллл" localSheetId="2">#REF!</definedName>
    <definedName name="ллл">#REF!</definedName>
    <definedName name="ллллллл" localSheetId="2">#REF!</definedName>
    <definedName name="ллллллл">#REF!</definedName>
    <definedName name="ЛОШГ" localSheetId="2">#REF!</definedName>
    <definedName name="ЛОШГ">#REF!</definedName>
    <definedName name="М1" localSheetId="2">[23]ПРОГНОЗ_1!#REF!</definedName>
    <definedName name="М1">[23]ПРОГНОЗ_1!#REF!</definedName>
    <definedName name="Модель2" localSheetId="2">#REF!</definedName>
    <definedName name="Модель2">#REF!</definedName>
    <definedName name="Мониторинг1" localSheetId="2">'[24]Гр5(о)'!#REF!</definedName>
    <definedName name="Мониторинг1">'[24]Гр5(о)'!#REF!</definedName>
    <definedName name="МСАПРТ" localSheetId="2">#REF!</definedName>
    <definedName name="МСАПРТ">#REF!</definedName>
    <definedName name="мым">[6]!мым</definedName>
    <definedName name="Нак_проц" localSheetId="2">#REF!</definedName>
    <definedName name="Нак_проц">#REF!</definedName>
    <definedName name="Население">'[20]Производство электроэнергии'!$A$124</definedName>
    <definedName name="Нач_кред" localSheetId="2">#REF!</definedName>
    <definedName name="Нач_кред">#REF!</definedName>
    <definedName name="Нач_сал" localSheetId="2">#REF!</definedName>
    <definedName name="Нач_сал">#REF!</definedName>
    <definedName name="новые_ОФ_2003">[16]рабочий!$F$305:$W$327</definedName>
    <definedName name="новые_ОФ_2004">[16]рабочий!$F$335:$W$357</definedName>
    <definedName name="новые_ОФ_а_всего">[16]рабочий!$F$767:$V$789</definedName>
    <definedName name="новые_ОФ_всего">[16]рабочий!$F$1331:$V$1353</definedName>
    <definedName name="новые_ОФ_п_всего">[16]рабочий!$F$1293:$V$1315</definedName>
    <definedName name="Ном_плат" localSheetId="2">#REF!</definedName>
    <definedName name="Ном_плат">#REF!</definedName>
    <definedName name="_xlnm.Print_Area" localSheetId="2">'п. 11б мощность'!$A$1:$B$56</definedName>
    <definedName name="_xlnm.Print_Area" localSheetId="1">'п. 11б электроэнергия'!$A$1:$R$56</definedName>
    <definedName name="_xlnm.Print_Area">[25]Январь!$B$5:$I$265</definedName>
    <definedName name="окраска_05">[16]окраска!$C$7:$Z$30</definedName>
    <definedName name="окраска_06">[16]окраска!$C$35:$Z$58</definedName>
    <definedName name="окраска_07">[16]окраска!$C$63:$Z$86</definedName>
    <definedName name="окраска_08">[16]окраска!$C$91:$Z$114</definedName>
    <definedName name="окраска_09">[16]окраска!$C$119:$Z$142</definedName>
    <definedName name="окраска_10">[16]окраска!$C$147:$Z$170</definedName>
    <definedName name="окраска_11">[16]окраска!$C$175:$Z$198</definedName>
    <definedName name="окраска_12">[16]окраска!$C$203:$Z$226</definedName>
    <definedName name="окраска_13">[16]окраска!$C$231:$Z$254</definedName>
    <definedName name="окраска_14">[16]окраска!$C$259:$Z$282</definedName>
    <definedName name="окраска_15">[16]окраска!$C$287:$Z$310</definedName>
    <definedName name="ОЛ">[26]коэфф!$B$2</definedName>
    <definedName name="ОЛДД" localSheetId="2">#REF!</definedName>
    <definedName name="ОЛДД">#REF!</definedName>
    <definedName name="ооо" localSheetId="2">#REF!</definedName>
    <definedName name="ооо">#REF!</definedName>
    <definedName name="Осн_сум" localSheetId="2">#REF!</definedName>
    <definedName name="Осн_сум">#REF!</definedName>
    <definedName name="ОФ_а_с_пц">[16]рабочий!$CI$121:$CY$143</definedName>
    <definedName name="оф_н_а_2003_пц" localSheetId="2">'[16]Текущие цены'!#REF!</definedName>
    <definedName name="оф_н_а_2003_пц">'[16]Текущие цены'!#REF!</definedName>
    <definedName name="оф_н_а_2004" localSheetId="2">'[16]Текущие цены'!#REF!</definedName>
    <definedName name="оф_н_а_2004">'[16]Текущие цены'!#REF!</definedName>
    <definedName name="первый" localSheetId="2">#REF!</definedName>
    <definedName name="первый">#REF!</definedName>
    <definedName name="План_доп_плат" localSheetId="2">#REF!</definedName>
    <definedName name="План_доп_плат">#REF!</definedName>
    <definedName name="План_мес_плат" localSheetId="2">#REF!</definedName>
    <definedName name="План_мес_плат">#REF!</definedName>
    <definedName name="План_плат" localSheetId="2">#REF!</definedName>
    <definedName name="План_плат">#REF!</definedName>
    <definedName name="План_проц_став" localSheetId="2">#REF!</definedName>
    <definedName name="План_проц_став">#REF!</definedName>
    <definedName name="ПОКАЗАТЕЛИ_ДОЛГОСР.ПРОГНОЗА" localSheetId="2">#REF!</definedName>
    <definedName name="ПОКАЗАТЕЛИ_ДОЛГОСР.ПРОГНОЗА">#REF!</definedName>
    <definedName name="Полн_печ" localSheetId="2">#REF!</definedName>
    <definedName name="Полн_печ">#REF!</definedName>
    <definedName name="Посл_строка">#N/A</definedName>
    <definedName name="ПОТР._РЫНОКДП" localSheetId="2">'[2]1999-veca'!#REF!</definedName>
    <definedName name="ПОТР._РЫНОКДП">'[2]1999-veca'!#REF!</definedName>
    <definedName name="Потреб_вып_всего" localSheetId="2">'[16]Текущие цены'!#REF!</definedName>
    <definedName name="Потреб_вып_всего">'[16]Текущие цены'!#REF!</definedName>
    <definedName name="Потреб_вып_оф_н_цпг" localSheetId="2">'[16]Текущие цены'!#REF!</definedName>
    <definedName name="Потреб_вып_оф_н_цпг">'[16]Текущие цены'!#REF!</definedName>
    <definedName name="ппп" localSheetId="2">#REF!</definedName>
    <definedName name="ппп">#REF!</definedName>
    <definedName name="пппп" localSheetId="2">'[27]2002(v1)'!#REF!</definedName>
    <definedName name="пппп">'[27]2002(v1)'!#REF!</definedName>
    <definedName name="ПР" localSheetId="2">#REF!</definedName>
    <definedName name="ПР">#REF!</definedName>
    <definedName name="Прогноз_Вып_пц">[16]рабочий!$Y$240:$AP$262</definedName>
    <definedName name="Прогноз_вып_цпг" localSheetId="2">'[16]Текущие цены'!#REF!</definedName>
    <definedName name="Прогноз_вып_цпг">'[16]Текущие цены'!#REF!</definedName>
    <definedName name="Прогноз97" localSheetId="2">[28]ПРОГНОЗ_1!#REF!</definedName>
    <definedName name="Прогноз97">[28]ПРОГНОЗ_1!#REF!</definedName>
    <definedName name="прок">[6]!прок</definedName>
    <definedName name="Проц" localSheetId="2">#REF!</definedName>
    <definedName name="Проц">#REF!</definedName>
    <definedName name="Проц_став" localSheetId="2">#REF!</definedName>
    <definedName name="Проц_став">#REF!</definedName>
    <definedName name="Прочие_электроэнергии">'[20]Производство электроэнергии'!$A$132</definedName>
    <definedName name="РГНЕ" localSheetId="2">#REF!</definedName>
    <definedName name="РГНЕ">#REF!</definedName>
    <definedName name="РО" localSheetId="2">#REF!</definedName>
    <definedName name="РО">#REF!</definedName>
    <definedName name="РОЛЛГД" localSheetId="2">#REF!</definedName>
    <definedName name="РОЛЛГД">#REF!</definedName>
    <definedName name="с">[6]!с</definedName>
    <definedName name="Сброс_обл_печати" localSheetId="2">OFFSET('п. 11б мощность'!Полн_печ,0,0,[0]!Посл_строка)</definedName>
    <definedName name="Сброс_обл_печати">OFFSET(Полн_печ,0,0,Посл_строка)</definedName>
    <definedName name="Систолическое" localSheetId="2">#REF!</definedName>
    <definedName name="Систолическое">#REF!</definedName>
    <definedName name="сс">[6]!сс</definedName>
    <definedName name="СС_СЫРТОЛ_ПК">[29]Калькуляции!$A$64:$IV$64</definedName>
    <definedName name="сссс">[6]!сссс</definedName>
    <definedName name="ссы">[6]!ссы</definedName>
    <definedName name="Строка_заг" localSheetId="2">ROW(#REF!)</definedName>
    <definedName name="Строка_заг">ROW(#REF!)</definedName>
    <definedName name="Сум_кред" localSheetId="2">#REF!</definedName>
    <definedName name="Сум_кред">#REF!</definedName>
    <definedName name="Сум_плат" localSheetId="2">#REF!</definedName>
    <definedName name="Сум_плат">#REF!</definedName>
    <definedName name="Сум_проц" localSheetId="2">#REF!</definedName>
    <definedName name="Сум_проц">#REF!</definedName>
    <definedName name="третий" localSheetId="2">#REF!</definedName>
    <definedName name="третий">#REF!</definedName>
    <definedName name="ТСРПР" localSheetId="2">'[30]16'!#REF!</definedName>
    <definedName name="ТСРПР">'[30]16'!#REF!</definedName>
    <definedName name="ттт" localSheetId="2">#REF!</definedName>
    <definedName name="ттт">#REF!</definedName>
    <definedName name="у">[6]!у</definedName>
    <definedName name="Условия_ИМ" localSheetId="2">#REF!</definedName>
    <definedName name="Условия_ИМ">#REF!</definedName>
    <definedName name="условные">[6]!условные</definedName>
    <definedName name="УФ">[6]!УФ</definedName>
    <definedName name="факт">[21]ЛЗ2!$D$1:$D$65536,[21]ЛЗ2!$G$1:$G$65536,[21]ЛЗ2!$J$1:$J$65536,[21]ЛЗ2!$M$1:$M$65536,[21]ЛЗ2!$P$1:$P$65536,[21]ЛЗ2!$S$1:$S$65536,[21]ЛЗ2!$V$1:$V$65536,[21]ЛЗ2!$Y$1:$Y$65536,[21]ЛЗ2!$AB$1:$AB$65536,[21]ЛЗ2!$AE$1:$AE$65536,[21]ЛЗ2!$AH$1:$AH$65536,[21]ЛЗ2!$AK$1:$AK$65536,[21]ЛЗ2!$AN$1:$AN$65536,[21]ЛЗ2!$AQ$1:$AQ$65536,[21]ЛЗ2!$AT$1:$AT$65536,[21]ЛЗ2!$AW$1:$AW$65536,[21]ЛЗ2!$AZ$1:$AZ$65536,[21]ЛЗ2!$BC$1:$BC$65536,[21]ЛЗ2!$BF$1:$BF$65536,[21]ЛЗ2!$BI$1:$BI$65536,[21]ЛЗ2!$BL$1:$BL$65536</definedName>
    <definedName name="фо_а_н_пц">[16]рабочий!$AR$240:$BI$263</definedName>
    <definedName name="фо_а_с_пц">[16]рабочий!$AS$202:$BI$224</definedName>
    <definedName name="фо_н_03">[16]рабочий!$X$305:$X$327</definedName>
    <definedName name="фо_н_04">[16]рабочий!$X$335:$X$357</definedName>
    <definedName name="фф" localSheetId="2">'[31]Гр5(о)'!#REF!</definedName>
    <definedName name="фф">'[31]Гр5(о)'!#REF!</definedName>
    <definedName name="ффф" localSheetId="2">#REF!</definedName>
    <definedName name="ффф">#REF!</definedName>
    <definedName name="ц">[6]!ц</definedName>
    <definedName name="цу">[6]!цу</definedName>
    <definedName name="цуа">[6]!цуа</definedName>
    <definedName name="Частота_пульса" localSheetId="2">#REF!</definedName>
    <definedName name="Частота_пульса">#REF!</definedName>
    <definedName name="четвертый" localSheetId="2">#REF!</definedName>
    <definedName name="четвертый">#REF!</definedName>
    <definedName name="Чис_плат_в_год" localSheetId="2">#REF!</definedName>
    <definedName name="Чис_плат_в_год">#REF!</definedName>
    <definedName name="Число_платежей" localSheetId="2">MATCH(0.01,'п. 11б мощность'!Кон_сал,-1)+1</definedName>
    <definedName name="Число_платежей">MATCH(0.01,Кон_сал,-1)+1</definedName>
    <definedName name="ЧСВА" localSheetId="2">#REF!</definedName>
    <definedName name="ЧСВА">#REF!</definedName>
    <definedName name="ШЩДЛБ" localSheetId="2">#REF!</definedName>
    <definedName name="ШЩДЛБ">#REF!</definedName>
    <definedName name="ыв">[6]!ыв</definedName>
    <definedName name="ыыыы">[6]!ыыыы</definedName>
    <definedName name="ььь" localSheetId="2">#REF!</definedName>
    <definedName name="ььь">#REF!</definedName>
    <definedName name="э" localSheetId="2">#REF!</definedName>
    <definedName name="э">#REF!</definedName>
    <definedName name="юююю" localSheetId="2">#REF!</definedName>
    <definedName name="юююю">#REF!</definedName>
  </definedNames>
  <calcPr calcId="125725"/>
</workbook>
</file>

<file path=xl/calcChain.xml><?xml version="1.0" encoding="utf-8"?>
<calcChain xmlns="http://schemas.openxmlformats.org/spreadsheetml/2006/main">
  <c r="B7" i="30"/>
  <c r="F34" i="29" l="1"/>
  <c r="F33"/>
  <c r="F32"/>
  <c r="F30"/>
  <c r="F28"/>
  <c r="F27"/>
  <c r="F26"/>
  <c r="F25"/>
  <c r="F22"/>
  <c r="F21"/>
  <c r="F19"/>
  <c r="F35" s="1"/>
  <c r="F45" i="28"/>
  <c r="F44"/>
  <c r="F42"/>
  <c r="F41"/>
  <c r="F40"/>
  <c r="C40"/>
  <c r="B40"/>
  <c r="F38"/>
  <c r="F36"/>
  <c r="F34"/>
  <c r="F32"/>
  <c r="F30"/>
  <c r="F28"/>
  <c r="F27"/>
  <c r="F26"/>
  <c r="F24"/>
  <c r="F23"/>
  <c r="F21"/>
  <c r="C21"/>
  <c r="B21"/>
  <c r="F20"/>
  <c r="F18"/>
  <c r="F46" s="1"/>
  <c r="A9" i="2" l="1"/>
  <c r="A10" s="1"/>
  <c r="A11" s="1"/>
  <c r="A12" s="1"/>
  <c r="C18" i="5"/>
  <c r="P13" i="7"/>
  <c r="P12"/>
  <c r="P11"/>
  <c r="P10"/>
  <c r="D11" i="6" l="1"/>
  <c r="C17"/>
  <c r="D17"/>
  <c r="F17"/>
  <c r="G17"/>
  <c r="G25"/>
  <c r="F24"/>
  <c r="F25"/>
  <c r="D22"/>
  <c r="F26"/>
  <c r="D28"/>
  <c r="I29"/>
  <c r="C28"/>
  <c r="C27"/>
  <c r="G26"/>
  <c r="C26"/>
  <c r="G24"/>
  <c r="G23"/>
  <c r="G29" s="1"/>
  <c r="F23"/>
  <c r="F29" s="1"/>
  <c r="E23"/>
  <c r="E29" s="1"/>
  <c r="D23"/>
  <c r="D29" s="1"/>
  <c r="C23"/>
  <c r="C29" s="1"/>
  <c r="C22"/>
  <c r="G21"/>
  <c r="F21"/>
  <c r="E21"/>
  <c r="D21"/>
  <c r="C21"/>
  <c r="C19"/>
  <c r="E17"/>
  <c r="C14"/>
  <c r="G13"/>
  <c r="G9"/>
  <c r="E9"/>
  <c r="D9"/>
  <c r="C9"/>
  <c r="G8"/>
  <c r="G20" s="1"/>
  <c r="E8"/>
  <c r="E20" s="1"/>
  <c r="D8"/>
  <c r="D20" s="1"/>
  <c r="F11" s="1"/>
  <c r="F9" s="1"/>
  <c r="F8" s="1"/>
  <c r="C8"/>
  <c r="C20" s="1"/>
  <c r="D18" l="1"/>
  <c r="F20"/>
  <c r="F18"/>
  <c r="C18"/>
  <c r="G18"/>
  <c r="C28" i="5" l="1"/>
  <c r="C27"/>
  <c r="G26"/>
  <c r="C26"/>
  <c r="G24"/>
  <c r="G23"/>
  <c r="G29" s="1"/>
  <c r="F23"/>
  <c r="F29" s="1"/>
  <c r="E23"/>
  <c r="E29" s="1"/>
  <c r="D23"/>
  <c r="D29" s="1"/>
  <c r="C23"/>
  <c r="C29" s="1"/>
  <c r="C22"/>
  <c r="G21"/>
  <c r="F21"/>
  <c r="E21"/>
  <c r="D21"/>
  <c r="C21"/>
  <c r="C19"/>
  <c r="E17"/>
  <c r="D17"/>
  <c r="D18" s="1"/>
  <c r="C14"/>
  <c r="G13"/>
  <c r="G9"/>
  <c r="E9"/>
  <c r="D9"/>
  <c r="C9"/>
  <c r="G8"/>
  <c r="G20" s="1"/>
  <c r="E8"/>
  <c r="E20" s="1"/>
  <c r="D8"/>
  <c r="D20" s="1"/>
  <c r="F11" s="1"/>
  <c r="F9" s="1"/>
  <c r="F8" s="1"/>
  <c r="C8"/>
  <c r="C20" s="1"/>
  <c r="F20" l="1"/>
  <c r="F18"/>
  <c r="G18"/>
  <c r="B8" i="4" l="1"/>
  <c r="B9" s="1"/>
  <c r="B10" s="1"/>
  <c r="B11" s="1"/>
  <c r="B12" s="1"/>
</calcChain>
</file>

<file path=xl/sharedStrings.xml><?xml version="1.0" encoding="utf-8"?>
<sst xmlns="http://schemas.openxmlformats.org/spreadsheetml/2006/main" count="1233" uniqueCount="739">
  <si>
    <t>ОАО "Селенгинский ЦКК"</t>
  </si>
  <si>
    <t>№ пп</t>
  </si>
  <si>
    <t>Наименование</t>
  </si>
  <si>
    <t>ед. изм.</t>
  </si>
  <si>
    <t>%</t>
  </si>
  <si>
    <t>руб./кВт*мес</t>
  </si>
  <si>
    <t>руб./кВтч</t>
  </si>
  <si>
    <t>Единый (котловой) одноставочный тариф для прочих потребителей, по СН II</t>
  </si>
  <si>
    <t>Единый (котловой) одноставочный тариф для прочих потребителей, по НН</t>
  </si>
  <si>
    <t>Информация о ценах  (тарифах) на товары (работы, услуги)</t>
  </si>
  <si>
    <t>Решение регулирующего органа</t>
  </si>
  <si>
    <t>rst.govrb.ru</t>
  </si>
  <si>
    <t>Источник публикования тарифных решений:</t>
  </si>
  <si>
    <t>Информация об основных потребительских характеристиках регулируемых товаров (работ, услуг)</t>
  </si>
  <si>
    <t/>
  </si>
  <si>
    <t>млн.кВтч.</t>
  </si>
  <si>
    <t>п.п.</t>
  </si>
  <si>
    <t>Показатели</t>
  </si>
  <si>
    <t>Всего</t>
  </si>
  <si>
    <t>ВН</t>
  </si>
  <si>
    <t>СН1</t>
  </si>
  <si>
    <t>СН11</t>
  </si>
  <si>
    <t>НН</t>
  </si>
  <si>
    <t>1.</t>
  </si>
  <si>
    <t xml:space="preserve">Поступление эл.энергии в сеть , ВСЕГО </t>
  </si>
  <si>
    <t>1.1.</t>
  </si>
  <si>
    <t>из смежной сети, всего</t>
  </si>
  <si>
    <t>в том числе из сети</t>
  </si>
  <si>
    <t>СН2</t>
  </si>
  <si>
    <t>1.2.</t>
  </si>
  <si>
    <t>от электростанций ПЭ (ЭСО)</t>
  </si>
  <si>
    <t>1.3.</t>
  </si>
  <si>
    <t>от других поставщиков (в т.ч. с оптового рынка)</t>
  </si>
  <si>
    <t>1.4.</t>
  </si>
  <si>
    <t xml:space="preserve">поступление эл. энергии от других организаций </t>
  </si>
  <si>
    <t>2.</t>
  </si>
  <si>
    <t xml:space="preserve">Потери электроэнергии в сети </t>
  </si>
  <si>
    <t>то же в % (п.1.1/п.1.3)</t>
  </si>
  <si>
    <t>3.</t>
  </si>
  <si>
    <t>Расход электроэнергии на производственные и хозяйственные нужды</t>
  </si>
  <si>
    <t>4.</t>
  </si>
  <si>
    <t xml:space="preserve">Полезный отпуск из сети </t>
  </si>
  <si>
    <t>4.1.</t>
  </si>
  <si>
    <t>4.2.</t>
  </si>
  <si>
    <t>потребителям оптового рынка</t>
  </si>
  <si>
    <t>4.3.</t>
  </si>
  <si>
    <t>ИТОГО ПЕРЕДАЧА</t>
  </si>
  <si>
    <t>тыс. руб.</t>
  </si>
  <si>
    <t>-</t>
  </si>
  <si>
    <t>Индивидуальный одноставочный  тариф для взаиморасчетов между  ОАО "СЦКК" и ПАО "МРСК Сибири Сибири" - "Буртэнерго"</t>
  </si>
  <si>
    <t>Индивидуальный двухставочный тариф для взаиморасчетов между  ОАО "СЦКК"  и ПАО "МРСК Сибири Сибири" - "Буртэнерго" ставка за на оплату технологического расхода (потерь)</t>
  </si>
  <si>
    <t>Индивидуальный двухставочный тариф для взаиморасчетов между  ОАО "СЦКК" и ПАО "МРСК Сибири Сибири" - "Буртэнерго"   ставка за содержание электрических сетей</t>
  </si>
  <si>
    <t>Индивидуальный двухставочный  тариф для взаиморасчетов между ПАО "МРСК Сибири Сибири" - "Буртэнерго" и ОАО "СЦКК"  ставка за содержание электрических сетей</t>
  </si>
  <si>
    <t>Индивидуальный двухставочный  тариф для взаиморасчетов между ПАО "МРСК Сибири Сибири" - "Буртэнерго" и ОАО "СЦКК"  ставка за на оплату технологического расхода (потерь)</t>
  </si>
  <si>
    <t xml:space="preserve">Индивидуальный одноставочный  тариф для взаиморасчетов между ПАО "МРСК Сибири Сибири" - "Буртэнерго" и ОАО "СЦКК" </t>
  </si>
  <si>
    <t>руб./МВтч</t>
  </si>
  <si>
    <t xml:space="preserve">Приказ РСТ РБ от 26.01.2016 г. № 1/1 Приложение </t>
  </si>
  <si>
    <t>Тарифы на оказание услуг по передаче электрической энергии, применяемые ОАО "СЦКК"</t>
  </si>
  <si>
    <t>О расходах, связанных с осуществлением технологического присоединения</t>
  </si>
  <si>
    <t>О прогнозных сведениях о расходах за технологическое присоединение</t>
  </si>
  <si>
    <t>О техническом состоянии сетей</t>
  </si>
  <si>
    <t>январь</t>
  </si>
  <si>
    <t>февраль</t>
  </si>
  <si>
    <t>март</t>
  </si>
  <si>
    <t>апрель</t>
  </si>
  <si>
    <t>май</t>
  </si>
  <si>
    <t>июнь</t>
  </si>
  <si>
    <t>июль</t>
  </si>
  <si>
    <t>август</t>
  </si>
  <si>
    <t>сентябрь</t>
  </si>
  <si>
    <t>октябрь</t>
  </si>
  <si>
    <t>ноябрь</t>
  </si>
  <si>
    <t>декабрь</t>
  </si>
  <si>
    <t>всего</t>
  </si>
  <si>
    <t>по стороне 220 кВ</t>
  </si>
  <si>
    <t>по стороне 110 кВ</t>
  </si>
  <si>
    <t>по стороне 6 кВ</t>
  </si>
  <si>
    <t>по стороне 0,4 кВ</t>
  </si>
  <si>
    <t>дата аварийного отключения</t>
  </si>
  <si>
    <t>причины аварии</t>
  </si>
  <si>
    <t>мероприятия по устранению</t>
  </si>
  <si>
    <t>ОАО "Селенгигнский ЦКК"</t>
  </si>
  <si>
    <t>О способах приобретения , стоимости и объемах товаров</t>
  </si>
  <si>
    <t>О корпоративных правилах осуществления закупок</t>
  </si>
  <si>
    <t>Закупки осуществляются на основании стандарта предприятия СТО СМК 23-054-2011</t>
  </si>
  <si>
    <t>Коммерческие торги проводятся на площадке : http://www.b2b-center.ru</t>
  </si>
  <si>
    <t>Информация о зоне деятельности при оказании услуг по передаче электрической энергии</t>
  </si>
  <si>
    <t>Услуги по передаче электрической энергии оказываются в  следующих населенных пунктах:</t>
  </si>
  <si>
    <t>Российская Федерация,  Республика Бурятия,  Кабанский район, поселок городского типа  Селенгинск.</t>
  </si>
  <si>
    <t>Условия, на которых осуществляется поставка регулируемых товаров (работ, услуг) субъектами естественных монополий, с указанием источника официального опубликования нормативного правового акта, регулирующего условия этих договоров</t>
  </si>
  <si>
    <t xml:space="preserve">Основными руководящими документами, регламентирующими деятельность ОАО «Селенгинский ЦКК» в части оказания услуг по передаче электрической энергии являются: </t>
  </si>
  <si>
    <t>1. Федеральный закон от 26.03.2003 № 35-ФЗ «Об электроэнергетике» (первоначальный текст документа опубликован в изданиях "Собрание законодательства РФ", 31.03.2003, N 13, ст. 1177, "Парламентская газета", N 59, 01.04.2003, "Российская газета", N 60, 01.04.2003);</t>
  </si>
  <si>
    <t>3. Постановление Правительства Российской Федерации от 04.05.2012 № 442 «О функционировании розничных рынков электрической энергии, полном и (или) частичном ограничении режима потребления  электрической энергии» (первоначальный текст документа опубликован в издании "Собрание законодательства РФ", 04.06.2012, N 23, ст. 3008).</t>
  </si>
  <si>
    <t>Услуги по передаче электрической энергии предоставляются сетевой организацией на основании договора о возмездном оказании услуг по передаче электрической энергии (далее - договор) (п. 4 Правил)</t>
  </si>
  <si>
    <t xml:space="preserve">В рамках договора ОАО «Селенгинский ЦКК» обязуется осуществить комплекс организационно и технологически связанных действий, обеспечивающих передачу электрической энергии через технические устройства электрических сетей, а потребитель услуг - оплатить их (п. 12 Правил). </t>
  </si>
  <si>
    <t xml:space="preserve">стоимости услуг по передаче электрической энергии на содержание объектов электросетевого хозяйства; </t>
  </si>
  <si>
    <t xml:space="preserve">стоимости нормативных технологических потерь электрической энергии. </t>
  </si>
  <si>
    <t xml:space="preserve">а) заявление о заключении договора с указанием следующих сведений, подтверждаемых прилагаемыми к нему копиями документов: </t>
  </si>
  <si>
    <t>в отношении заявителей (потребителей электрической энергии) - физических лиц, за исключением индивидуальных предпринимателей, - фамилия, имя и отчество, дата и номер договора энергоснабжения, место нахождения энергопринимающих устройств, в отношении которых заявитель намерен заключить договор;</t>
  </si>
  <si>
    <t>в отношении заявителей (потребителей электрической энергии) - юридических лиц и индивидуальных предпринимателей - наименование, идентификационный номер налогоплательщика, дата и номер договора энергоснабжения (договора купли-продажи (поставки) электрической энергии (мощности)), заключенного на оптовом и (или) розничном рынках электрической энергии, место нахождения заявителя, место нахождения энергопринимающих устройств, в отношении которых заявитель намерен заключить договор, а также в случае, если в границах балансовой принадлежности помимо энергопринимающих устройств расположены объекты по производству электрической энергии (мощности), - место нахождения таких объектов;</t>
  </si>
  <si>
    <t>величина максимальной мощности энергопринимающих устройств, в отношении которых заявитель намерен заключить договор, с ее распределением по точкам поставки;</t>
  </si>
  <si>
    <t>срок начала оказания услуг по передаче электрической энергии, подтверждаемый выпиской из договора энергоснабжения о дате начала снабжения электрической энергией указанного в заявлении потребителя электрической энергии, представляемой гарантирующим поставщиком или энергосбытовой организацией, или выпиской из договора купли-продажи (поставки) электрической энергии (мощности), содержащей сведения о дате начала продажи электрической энергии потребителю электрической энергии, о точках поставки по договору, а также о реквизитах лица, выступающего продавцом по такому договору, представляемой заявителем, который заключил такой договор, либо выпиской из договора о присоединении к торговой системе оптового рынка электрической энергии и мощности, предоставляемой заявителем;</t>
  </si>
  <si>
    <t>б) акт об осуществлении технологического присоединения (при его наличии);</t>
  </si>
  <si>
    <t>в) однолинейную схему электрической сети заявителя (потребителя электрической энергии, в интересах которого заключается договор) с указанием точек присоединения к объектам электросетевого хозяйства;</t>
  </si>
  <si>
    <t>г) акт разграничения балансовой принадлежности электросетей и акт разграничения эксплуатационной ответственности сторон (при их наличии);</t>
  </si>
  <si>
    <t>д) документы, содержащие описание приборов учета, установленных в отношении энергопринимающих устройств, с указанием типов приборов учета и их классов точности, мест их установки, заводских номеров, даты предыдущей и очередной государственной поверки, межповерочного интервала;</t>
  </si>
  <si>
    <t>е) копию договора об оказании услуг по оперативно-диспетчерскому управлению - в случае заключения договора с организацией по управлению единой национальной (общероссийской) электрической сетью;</t>
  </si>
  <si>
    <t>ж) проект договора - по желанию заявителя;</t>
  </si>
  <si>
    <t>з) акт согласования технологической и (или) аварийной брони (при его наличии).</t>
  </si>
  <si>
    <t>Заявитель, получивший от сетевой организации проект договора, заполняет его в части сведений о заявителе и направляет 1 подписанный им экземпляр проекта договора сетевой организации (п. 22 Правил).</t>
  </si>
  <si>
    <t>Договор считается заключенным с даты получения сетевой организацией подписанного заявителем проекта договора, если иное не установлено договором или решением суда (п. 23 Правил).</t>
  </si>
  <si>
    <t xml:space="preserve">ОАО «Селенгинский ЦКК» вправе отказаться от заключения договора в случае (п. 24 Правил): </t>
  </si>
  <si>
    <t>направления заявления о заключении договора в отношении энергопринимающих устройств, которые не имеют технологического присоединения (непосредственного или опосредованного) к объектам электросетевого хозяйства ОАО «Селенгинский ЦКК» и в отношении которых не заключен договор об осуществлении технологического присоединения к электрическим сетям этой сетевой организации, и (или) которые имеют технологическое присоединение к объектам электросетевого хозяйства, выбывшим из владения этой сетевой организации в установленном законом порядке. При этом обязательным условием для заключения договора с гарантирующими поставщиками и энергосбытовыми организациями является наличие технологического присоединения потребителей электрической энергии, в чьих интересах заключается такой договор, или заключенного договора об осуществлении технологического присоединения к электрическим сетям сетевой организации энергопринимающих устройств, в отношении которых заключается договор, а для организаций, осуществляющих деятельность по экспорту-импорту электрической энергии, - наличие соединения электрических сетей этой сетевой организации с электрическими сетями соседних государств, по территориям которых осуществляются экспортно-импортные поставки электрической энергии;</t>
  </si>
  <si>
    <t>с 01.01.2018 г. по 01.07.2018 г.</t>
  </si>
  <si>
    <t>с 01.07.2018 г. по 31.12.2018 г.</t>
  </si>
  <si>
    <t>Приказ Республиканской службы по тарифам Республики Бурятия № 1/48 от 27.12.2017 г.</t>
  </si>
  <si>
    <t xml:space="preserve">Индивидуальный тариф на оказание услуг по передаче электрической  энергии  для взаиморасчетов между сетевыми организациями. </t>
  </si>
  <si>
    <t>Единый (котловой) одноставочный тариф для прочих потребителей</t>
  </si>
  <si>
    <t>Приказ Республиканской службы по тарифам Республики Бурятия № 1/47 от 27.12.2017 г.</t>
  </si>
  <si>
    <t xml:space="preserve">     Решения об установлении тарифов, содержащих информацию о расходах, связанных с осуществлением технологического присоединения, не включаемых в плату за технологическое присоединение (и подлежащих учету в тарифах на услуги по передаче электрической энергии) в 2017 г. регулятором не принимались</t>
  </si>
  <si>
    <t>На 2017 г. инвестиционные программы в сфере оказания услуг по передаче электрической энергии не утверждались.</t>
  </si>
  <si>
    <t xml:space="preserve">     Решения об установлении тарифов, содержащих информацию о расходах, связанных с осуществлением технологического присоединения, не включаемых в плату за технологическое присоединение (и подлежащих учету в тарифах на услуги по передаче электрической энергии) на 2017 г. регулятором не приняты.</t>
  </si>
  <si>
    <t>Информация об инвестиционных программах (о проектах инвестиционных программ) и отчетах об их реализации</t>
  </si>
  <si>
    <t>Информация об выполнении годового плана капитального ремонта и капитальных вложений и отчетах об их реализации</t>
  </si>
  <si>
    <t>На 2017 г. план капитальных вложений и капитального ремонта  в сфере оказания услуг по передаче электрической энергии не утверждались.</t>
  </si>
  <si>
    <t>Таблица № П1.4.</t>
  </si>
  <si>
    <t>Баланс электрической энергии по сетям ВН, СН1, СН11 и НН                                                                         по ЭСО (по региональным электрическим сетям)</t>
  </si>
  <si>
    <t>Факт 2017 г.</t>
  </si>
  <si>
    <t xml:space="preserve">Полезный отпуск потребтелям </t>
  </si>
  <si>
    <t xml:space="preserve">Собственным потребителям </t>
  </si>
  <si>
    <t>потребителям, присоединенным к центру питания, в том числе:</t>
  </si>
  <si>
    <t xml:space="preserve"> сальдопнреток ЖКХ п. Селенгинск</t>
  </si>
  <si>
    <t>ООО "Энергосбыт п. Селенгинск"</t>
  </si>
  <si>
    <t>АО "Читаэнергосбыт""</t>
  </si>
  <si>
    <t>4.4.</t>
  </si>
  <si>
    <t>Сальдо переток в другие организации   (ПАО "МРСК Сибири филиал Бурятэнерго")</t>
  </si>
  <si>
    <t>ОАО "Селенгинский ЦКК" 2017г.</t>
  </si>
  <si>
    <t>Баланс электрической энергии и мощности по сетям ВН, СН1, СН11 и НН                                                                         по ЭСО (по региональным электрическим сетям)</t>
  </si>
  <si>
    <t>млн.кВт.</t>
  </si>
  <si>
    <t>Сводные данные об аварийных отключениях, вызванных авариями и внеплановыми отключениями объектов электросетевого хозяйства, за 2017 г.</t>
  </si>
  <si>
    <t>23.05.17.</t>
  </si>
  <si>
    <t>Ошибочные действия оперативного персонала ПС 220 кВ Селенгинский ЦКК</t>
  </si>
  <si>
    <t>Проведение инструктажа</t>
  </si>
  <si>
    <t>23.11.17.</t>
  </si>
  <si>
    <t>Неисправность в цепях управления МВ яч. 79</t>
  </si>
  <si>
    <t>Устранение замыкания на "землю"</t>
  </si>
  <si>
    <t xml:space="preserve">Потери электроэнергии в сетях сетевой организации в абсолютном в выражении по уровням напряжения, используемым для целей ценообразования
</t>
  </si>
  <si>
    <t xml:space="preserve">Потери электроэнергии в сетях сетевой организации в относительном выражении по уровням напряжения, используемым для целей ценообразования
</t>
  </si>
  <si>
    <t>Уровень нормативных потерь электроэнергии с указанием источника опубликования решения об установлении уровня нормативных потерь</t>
  </si>
  <si>
    <t>кВтч</t>
  </si>
  <si>
    <t xml:space="preserve">Приказ РСТ РБ №1/20 от 28.11.2014г. «Об установлении долгосрочных параметров регулирования деятельности территориальных сетевых организаций с применением метода долгосрочной индексации необходимой валовой выручки». Потери учтённые при тарифообразовании. </t>
  </si>
  <si>
    <t xml:space="preserve">Закупка электрической энергии для компенсации потерь в сетях и ее стоимость( без НДС). </t>
  </si>
  <si>
    <t>О затратах на оплату потерь в 2017 г,</t>
  </si>
  <si>
    <t xml:space="preserve">Закупка электрической энергии для компенсации потерь в сетях и ее стоимость( без НДС) у производителей электрической энергии с помощью ВИЭ. </t>
  </si>
  <si>
    <t>Примечание</t>
  </si>
  <si>
    <t>Договор оказания услуг по передаче электрической энергии  № 391-00005 от 15.07.2014г с АО "Читаэнергосбыт"</t>
  </si>
  <si>
    <t xml:space="preserve">2. Правила недискриминационного доступа к услугам по передаче электрической энергии и оказания этих услуг, утвержденные постановлением Правительства Российской Федерации от 27.12.2004 № 861 (далее – Правила) (первоначальный текст документа опубликован в изданиях "Собрание законодательства РФ", 27.12.2004, N 52 (часть 2), ст. 5525, "Российская газета", N 7, 19.01.2005); </t>
  </si>
  <si>
    <t>Объем услуг по передаче электрической энергии, оказанных ОАО «Селенгинский ЦКК», оплачиваемых потребителями услуг по ставке, используемой для целей определения расходов на оплату нормативных потерь электрической энергии при ее передаче по электрическим сетям, двухставочной цены (тарифа) на услуги по передаче электрической энергии, равен произведению объема потребления электрической энергии на соответствующем уровне напряжения и норматива потерь электрической энергии при ее передаче по электрическим сетям, утвержденного федеральным (региональным)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топливно-энергетического комплекса</t>
  </si>
  <si>
    <t xml:space="preserve">Стоимость услуг ОАО «Селенгинский ЦКК» по передаче электроэнергии определяется соответствующими тарифами, устанавливаемыми Региональной службой по тарифам Республики Бурятия, с учетом нормативов технологических потерь электроэнергии при ее передаче и состоит из: </t>
  </si>
  <si>
    <t>Оплата услуг по передаче электрической энергии, если иное не установлено соглашением сторон, должна осуществляться в следующие сроки (п. 15(2) Правил):</t>
  </si>
  <si>
    <t>а) гарантирующие поставщики оплачивают услуги по передаче электрической энергии, оказываемые в интересах обслуживаемых ими потребителей, до 15-го числа месяца, следующего за расчетным;</t>
  </si>
  <si>
    <t>б) иные потребители услуг по передаче электрической энергии (за исключением населения) оплачивают 50 процентов стоимости оказываемых им услуг по передаче электрической энергии на условиях предоплаты.</t>
  </si>
  <si>
    <t>Лицо, которое намерено заключить договор (далее – заявитель), направляет в сетевую организацию (п. 18 Правил):</t>
  </si>
  <si>
    <t>В отношении энергопринимающих устройств, которые не имеют технологического присоединения (непосредственного или опосредованного) к объектам электросетевого хозяйства сетевой организации, но в отношении которых подана заявка об осуществлении технологического присоединения к электрическим сетям сетевой организации, заключение договора осуществляется с учетом особенностей, предусмотренных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27.12.2004 № 861 (п. 18(2) Правил).</t>
  </si>
  <si>
    <t>Сетевая организация в течение 30 дней с даты получения документов, предусмотренных в пункте 18 Правил, обязана их рассмотреть и направить заявителю подписанный сетевой организацией проект договора или мотивированный отказ от его заключения либо протокол разногласий к проекту договора в установленном порядке (п. 20 Правил).</t>
  </si>
  <si>
    <r>
      <t xml:space="preserve">В случае отсутствия в представленных документах сведений, указанных в </t>
    </r>
    <r>
      <rPr>
        <b/>
        <sz val="12"/>
        <color theme="1"/>
        <rFont val="Times New Roman"/>
        <family val="1"/>
        <charset val="204"/>
      </rPr>
      <t xml:space="preserve">подпункте "а" </t>
    </r>
    <r>
      <rPr>
        <sz val="12"/>
        <color theme="1"/>
        <rFont val="Times New Roman"/>
        <family val="1"/>
        <charset val="204"/>
      </rPr>
      <t>пункта 18 Правил, сетевая организация в течение 6 рабочих дней уведомляет об этом заявителя и в 30-дневный срок с даты получения недостающих сведений рассматривает заявление (п. 21 Правил).</t>
    </r>
  </si>
  <si>
    <t>Утв. приказом Министерства энергетики РФ</t>
  </si>
  <si>
    <t>от 14 октября 2013 г. № 718</t>
  </si>
  <si>
    <t>Форма 1.1 — Журнал учета текущей информации о прекращении</t>
  </si>
  <si>
    <t>передачи электрической энергии для потребителей услуг</t>
  </si>
  <si>
    <t>электросетевой организации ОАО "Селенгинский ЦКК"</t>
  </si>
  <si>
    <t>за</t>
  </si>
  <si>
    <t>2017</t>
  </si>
  <si>
    <t>год</t>
  </si>
  <si>
    <t>Обосновывающие</t>
  </si>
  <si>
    <t>Продолжительность</t>
  </si>
  <si>
    <t>Количество точек присоединения</t>
  </si>
  <si>
    <r>
      <t>данные для расчета</t>
    </r>
    <r>
      <rPr>
        <vertAlign val="superscript"/>
        <sz val="12"/>
        <rFont val="Times New Roman"/>
        <family val="1"/>
        <charset val="204"/>
      </rPr>
      <t>1</t>
    </r>
  </si>
  <si>
    <t>прекращения, час.</t>
  </si>
  <si>
    <t>потребителей услуг к электрической сети</t>
  </si>
  <si>
    <t>электросетевой организации, шт.</t>
  </si>
  <si>
    <t>Выписка из оперативного журнала                        1</t>
  </si>
  <si>
    <r>
      <t>1</t>
    </r>
    <r>
      <rPr>
        <sz val="8"/>
        <rFont val="Arial Cyr"/>
        <charset val="204"/>
      </rPr>
      <t> </t>
    </r>
    <r>
      <rPr>
        <sz val="8"/>
        <rFont val="Times New Roman"/>
        <family val="1"/>
        <charset val="204"/>
      </rPr>
      <t>В том числе на основе базы актов расследования технологических нарушений за соответствующий месяц.</t>
    </r>
  </si>
  <si>
    <t>Главный энергетик</t>
  </si>
  <si>
    <t>Игнатьев С.В.</t>
  </si>
  <si>
    <t>Должность</t>
  </si>
  <si>
    <t>Ф. И. О.</t>
  </si>
  <si>
    <t>Подпись</t>
  </si>
  <si>
    <t>Исполнитель: Северин Е.В. тел 8(30138) 74-1-54</t>
  </si>
  <si>
    <t>Уутв. приказом Министерства энергетики РФ</t>
  </si>
  <si>
    <t>Форма 1.2 — Расчет показателя средней продолжительности</t>
  </si>
  <si>
    <t>прекращений передачи электрической энергии</t>
  </si>
  <si>
    <t>Наименование электросетевой организации</t>
  </si>
  <si>
    <t>Максимальное за расчетный период</t>
  </si>
  <si>
    <t>г. число</t>
  </si>
  <si>
    <t>Максимальное значение</t>
  </si>
  <si>
    <t>точек присоединения</t>
  </si>
  <si>
    <t xml:space="preserve">                                 23</t>
  </si>
  <si>
    <t>Суммарная продолжительность прекращений</t>
  </si>
  <si>
    <t>2,08</t>
  </si>
  <si>
    <r>
      <t>передачи электрической энергии, час. (Т</t>
    </r>
    <r>
      <rPr>
        <vertAlign val="subscript"/>
        <sz val="12"/>
        <rFont val="Times New Roman"/>
        <family val="1"/>
        <charset val="204"/>
      </rPr>
      <t>пр</t>
    </r>
    <r>
      <rPr>
        <sz val="12"/>
        <rFont val="Times New Roman"/>
        <family val="1"/>
        <charset val="204"/>
      </rPr>
      <t>)</t>
    </r>
  </si>
  <si>
    <t>Показатель средней продолжительности прекращений</t>
  </si>
  <si>
    <t>0,0904</t>
  </si>
  <si>
    <r>
      <t>передачи электрической энергии (П</t>
    </r>
    <r>
      <rPr>
        <vertAlign val="subscript"/>
        <sz val="12"/>
        <rFont val="Times New Roman"/>
        <family val="1"/>
        <charset val="204"/>
      </rPr>
      <t>п</t>
    </r>
    <r>
      <rPr>
        <sz val="12"/>
        <rFont val="Times New Roman"/>
        <family val="1"/>
        <charset val="204"/>
      </rPr>
      <t>)</t>
    </r>
  </si>
  <si>
    <t>Исполнитель: Е.В. Северин Е.В. тел.8(30138) 74-1-54</t>
  </si>
  <si>
    <t>Приложение № 1</t>
  </si>
  <si>
    <t>к приказу Минэнерго России</t>
  </si>
  <si>
    <t>от 29 ноября 2016 г. № 1256</t>
  </si>
  <si>
    <t>(в ред. от 21 июня 2017 г.)</t>
  </si>
  <si>
    <t>Форма 1.3. Расчет показателя средней продолжительности прекращения</t>
  </si>
  <si>
    <t>передачи электрической энергии потребителям услуг и показателя</t>
  </si>
  <si>
    <t>средней частоты прекращений передачи электрической энергии</t>
  </si>
  <si>
    <t>потребителям услуг сетевой организации</t>
  </si>
  <si>
    <t>Наименование сетевой организации</t>
  </si>
  <si>
    <t>№</t>
  </si>
  <si>
    <t>Наименование составляющей</t>
  </si>
  <si>
    <t>Метод определения</t>
  </si>
  <si>
    <t>п/п</t>
  </si>
  <si>
    <t>показателя</t>
  </si>
  <si>
    <t>регулирования число точек поставки</t>
  </si>
  <si>
    <t>потребителей услуг сетевой</t>
  </si>
  <si>
    <t>организации, шт.</t>
  </si>
  <si>
    <t>Средняя продолжительность прекращения</t>
  </si>
  <si>
    <t>передачи электрической энергии</t>
  </si>
  <si>
    <r>
      <t>на точку поставки (П</t>
    </r>
    <r>
      <rPr>
        <vertAlign val="subscript"/>
        <sz val="10"/>
        <rFont val="Times New Roman"/>
        <family val="1"/>
        <charset val="204"/>
      </rPr>
      <t>saidi</t>
    </r>
    <r>
      <rPr>
        <sz val="10"/>
        <rFont val="Times New Roman"/>
        <family val="1"/>
        <charset val="204"/>
      </rPr>
      <t>), час.</t>
    </r>
  </si>
  <si>
    <t>Средняя частота прекращений передачи</t>
  </si>
  <si>
    <t>электрической энергии на точку</t>
  </si>
  <si>
    <r>
      <t>поставки (П</t>
    </r>
    <r>
      <rPr>
        <vertAlign val="subscript"/>
        <sz val="10"/>
        <rFont val="Times New Roman"/>
        <family val="1"/>
        <charset val="204"/>
      </rPr>
      <t>saifi</t>
    </r>
    <r>
      <rPr>
        <sz val="10"/>
        <rFont val="Times New Roman"/>
        <family val="1"/>
        <charset val="204"/>
      </rPr>
      <t>), шт.</t>
    </r>
  </si>
  <si>
    <t>Форма 1.5. Предложения сетевой организации по плановым значениям</t>
  </si>
  <si>
    <t>показателей надежности и качества услуг на каждый расчетный период</t>
  </si>
  <si>
    <r>
      <t>регулирования в пределах долгосрочного периода регулирования</t>
    </r>
    <r>
      <rPr>
        <b/>
        <vertAlign val="superscript"/>
        <sz val="12"/>
        <rFont val="Times New Roman"/>
        <family val="1"/>
        <charset val="204"/>
      </rPr>
      <t>1</t>
    </r>
  </si>
  <si>
    <t>(для долгосрочных периодов регулирования, начавшихся с 2014 года до 2018 года)</t>
  </si>
  <si>
    <t>Показатель</t>
  </si>
  <si>
    <t>Мероприятия, направ-</t>
  </si>
  <si>
    <t>Описание</t>
  </si>
  <si>
    <t>Значение показателя, годы:</t>
  </si>
  <si>
    <t>ленные на улучшение</t>
  </si>
  <si>
    <t>(обоснование)</t>
  </si>
  <si>
    <r>
      <t>показателя</t>
    </r>
    <r>
      <rPr>
        <vertAlign val="superscript"/>
        <sz val="10"/>
        <rFont val="Times New Roman"/>
        <family val="1"/>
        <charset val="204"/>
      </rPr>
      <t>2</t>
    </r>
  </si>
  <si>
    <t>Показатель средней</t>
  </si>
  <si>
    <t>продолжительности</t>
  </si>
  <si>
    <t>прекращений</t>
  </si>
  <si>
    <t>передачи</t>
  </si>
  <si>
    <t>электрической</t>
  </si>
  <si>
    <r>
      <t>энергии (П</t>
    </r>
    <r>
      <rPr>
        <vertAlign val="subscript"/>
        <sz val="10"/>
        <rFont val="Times New Roman"/>
        <family val="1"/>
        <charset val="204"/>
      </rPr>
      <t>п</t>
    </r>
    <r>
      <rPr>
        <sz val="10"/>
        <rFont val="Times New Roman"/>
        <family val="1"/>
        <charset val="204"/>
      </rPr>
      <t>)</t>
    </r>
  </si>
  <si>
    <t>Показатель уровня</t>
  </si>
  <si>
    <t>качества</t>
  </si>
  <si>
    <t>осуществляемого</t>
  </si>
  <si>
    <t>технологического</t>
  </si>
  <si>
    <r>
      <t>присоединения (П</t>
    </r>
    <r>
      <rPr>
        <vertAlign val="subscript"/>
        <sz val="10"/>
        <rFont val="Times New Roman"/>
        <family val="1"/>
        <charset val="204"/>
      </rPr>
      <t>тпр</t>
    </r>
    <r>
      <rPr>
        <sz val="10"/>
        <rFont val="Times New Roman"/>
        <family val="1"/>
        <charset val="204"/>
      </rPr>
      <t>)</t>
    </r>
  </si>
  <si>
    <t>обслуживания</t>
  </si>
  <si>
    <t>потребителей услуг</t>
  </si>
  <si>
    <t>территориальными</t>
  </si>
  <si>
    <t>сетевыми</t>
  </si>
  <si>
    <r>
      <t>организациями  (П</t>
    </r>
    <r>
      <rPr>
        <vertAlign val="subscript"/>
        <sz val="10"/>
        <rFont val="Times New Roman"/>
        <family val="1"/>
        <charset val="204"/>
      </rPr>
      <t>тсо</t>
    </r>
    <r>
      <rPr>
        <sz val="10"/>
        <rFont val="Times New Roman"/>
        <family val="1"/>
        <charset val="204"/>
      </rPr>
      <t>)</t>
    </r>
  </si>
  <si>
    <r>
      <t>1</t>
    </r>
    <r>
      <rPr>
        <sz val="8"/>
        <rFont val="Arial Cyr"/>
        <charset val="204"/>
      </rPr>
      <t> </t>
    </r>
    <r>
      <rPr>
        <sz val="8"/>
        <rFont val="Times New Roman"/>
        <family val="1"/>
        <charset val="204"/>
      </rPr>
      <t>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t>
    </r>
  </si>
  <si>
    <r>
      <t>2</t>
    </r>
    <r>
      <rPr>
        <sz val="8"/>
        <rFont val="Times New Roman"/>
        <family val="1"/>
        <charset val="204"/>
      </rPr>
      <t xml:space="preserve"> Информация предоставляется справочно.</t>
    </r>
  </si>
  <si>
    <t>Форма 1.9. Данные об экономических и технических характеристиках</t>
  </si>
  <si>
    <t>и (или) условиях деятельности территориальных сетевых организаций</t>
  </si>
  <si>
    <t>Наименование сетевой организации, субъект Российской Федерации</t>
  </si>
  <si>
    <t>Характеристики и (или) условия</t>
  </si>
  <si>
    <t>Значение</t>
  </si>
  <si>
    <t>Наименование и реквизиты</t>
  </si>
  <si>
    <r>
      <t>деятельности сетевой организации</t>
    </r>
    <r>
      <rPr>
        <vertAlign val="superscript"/>
        <sz val="10"/>
        <rFont val="Times New Roman"/>
        <family val="1"/>
        <charset val="204"/>
      </rPr>
      <t>1</t>
    </r>
  </si>
  <si>
    <t>характеристики</t>
  </si>
  <si>
    <t>подтверждающих документов</t>
  </si>
  <si>
    <t>(в том числе внутренних</t>
  </si>
  <si>
    <t>документов сетевой</t>
  </si>
  <si>
    <t>организации)</t>
  </si>
  <si>
    <t>Протяженность линий электропередачи</t>
  </si>
  <si>
    <t>Тех.паспорт</t>
  </si>
  <si>
    <t>в одноцепном выражении (ЛЭП), км</t>
  </si>
  <si>
    <t>1.1</t>
  </si>
  <si>
    <t>Протяженность кабельных линий</t>
  </si>
  <si>
    <t>электропередачи в одноцепном</t>
  </si>
  <si>
    <t>выражении, км</t>
  </si>
  <si>
    <t>2</t>
  </si>
  <si>
    <t>Доля кабельных линий электропередачи</t>
  </si>
  <si>
    <t>в одноцепном выражении от общей</t>
  </si>
  <si>
    <t>протяженности линий электропередачи</t>
  </si>
  <si>
    <t>(Доля КЛ), %</t>
  </si>
  <si>
    <t>3</t>
  </si>
  <si>
    <t>Максимальное за год число точек</t>
  </si>
  <si>
    <t>поставки, шт.</t>
  </si>
  <si>
    <t>4</t>
  </si>
  <si>
    <t>Число разъединителей и выключателей, шт.</t>
  </si>
  <si>
    <t>5</t>
  </si>
  <si>
    <t>Средняя летняя температура, °С</t>
  </si>
  <si>
    <t>6</t>
  </si>
  <si>
    <t>Номер группы (m) территориальной</t>
  </si>
  <si>
    <t>—</t>
  </si>
  <si>
    <t>сетевой организации по показателю</t>
  </si>
  <si>
    <r>
      <t>(П</t>
    </r>
    <r>
      <rPr>
        <vertAlign val="subscript"/>
        <sz val="10"/>
        <rFont val="Times New Roman"/>
        <family val="1"/>
        <charset val="204"/>
      </rPr>
      <t>saidi</t>
    </r>
    <r>
      <rPr>
        <sz val="10"/>
        <rFont val="Times New Roman"/>
        <family val="1"/>
        <charset val="204"/>
      </rPr>
      <t>)</t>
    </r>
  </si>
  <si>
    <t>7</t>
  </si>
  <si>
    <r>
      <t>(П</t>
    </r>
    <r>
      <rPr>
        <vertAlign val="subscript"/>
        <sz val="10"/>
        <rFont val="Times New Roman"/>
        <family val="1"/>
        <charset val="204"/>
      </rPr>
      <t>saifi</t>
    </r>
    <r>
      <rPr>
        <sz val="10"/>
        <rFont val="Times New Roman"/>
        <family val="1"/>
        <charset val="204"/>
      </rPr>
      <t>)</t>
    </r>
  </si>
  <si>
    <r>
      <t>1</t>
    </r>
    <r>
      <rPr>
        <sz val="8"/>
        <rFont val="Arial Cyr"/>
        <charset val="204"/>
      </rPr>
      <t> </t>
    </r>
    <r>
      <rPr>
        <sz val="8"/>
        <rFont val="Times New Roman"/>
        <family val="1"/>
        <charset val="204"/>
      </rPr>
      <t>Протяженность линий электропередачи в одноцепном выражении (ЛЭП) — протяженность линий электропередачи территориальной сетевой организации в одноцепном выражении (при определении протяженности воздушных и кабельных линий электропередачи низкого напряжения учитываются только трехфазные участки линий), км;
     Доля кабельных линий электропередачи в одноцепном выражении от общей протяженности линий электропередачи (Доля КЛ), % — доля кабельных линий электропередачи территориальной сетевой организации, рассчитываемая как отношение протяженности кабельных линий в одноцепном выражении к протяженности ЛЭП, %;
     Число разъединителей и выключателей — совокупное число разъединителей и выключателей территориальной сетевой организации, шт.;
     Средняя летняя температура — в соответствии с данными по средней температуре июля на последнюю имеющуюся дату согласно Сборнику Федеральной службы государственной статистики «Регионы России. Основные характеристики субъектов Российской Федерации».</t>
    </r>
  </si>
  <si>
    <t>Форма 2.3 — Расчет значения индикатора результативности обратной связи</t>
  </si>
  <si>
    <t>Наименование территориальной сетевой организации</t>
  </si>
  <si>
    <t>Параметр (показатель),</t>
  </si>
  <si>
    <t>Ф/П×100, %</t>
  </si>
  <si>
    <t>Зависимость</t>
  </si>
  <si>
    <t>Оценочный</t>
  </si>
  <si>
    <t>характеризующий</t>
  </si>
  <si>
    <t>фактическое</t>
  </si>
  <si>
    <t>плановое</t>
  </si>
  <si>
    <t>балл</t>
  </si>
  <si>
    <t>индикатор</t>
  </si>
  <si>
    <t>(Ф)</t>
  </si>
  <si>
    <t>(П)</t>
  </si>
  <si>
    <t>1. Наличие структурного подразде-</t>
  </si>
  <si>
    <t>прямая</t>
  </si>
  <si>
    <t>ления территориальной сетевой</t>
  </si>
  <si>
    <t>организации по рассмотрению,</t>
  </si>
  <si>
    <t>обработке и принятию мер по</t>
  </si>
  <si>
    <t>обращениям потребителей услуг</t>
  </si>
  <si>
    <t>(наличие — 1, отсутствие — 0)</t>
  </si>
  <si>
    <t>2. Степень удовлетворения</t>
  </si>
  <si>
    <t>обращений потребителей услуг</t>
  </si>
  <si>
    <t>в том числе по критериям:</t>
  </si>
  <si>
    <t>2.1. Общее количество обращений</t>
  </si>
  <si>
    <t>обратная</t>
  </si>
  <si>
    <t>потребителей услуг с указанием</t>
  </si>
  <si>
    <t>на ненадлежащее качество услуг</t>
  </si>
  <si>
    <t>по передаче электрической энергии</t>
  </si>
  <si>
    <t>и обслуживание, процентов от</t>
  </si>
  <si>
    <t>общего количества поступивших</t>
  </si>
  <si>
    <t>обращений</t>
  </si>
  <si>
    <t>2.2. Количество принятых мер по</t>
  </si>
  <si>
    <t>результатам рассмотрения обраще-</t>
  </si>
  <si>
    <t>ний потребителей услуг с указанием</t>
  </si>
  <si>
    <t>на ненадлежащее качество услуг по</t>
  </si>
  <si>
    <t>передаче электрической энергии</t>
  </si>
  <si>
    <t>и обслуживание, процентов</t>
  </si>
  <si>
    <t>от общего количества поступивших</t>
  </si>
  <si>
    <t>2.3. Количество обращений, свя-</t>
  </si>
  <si>
    <t>занных с неудовлетворенностью</t>
  </si>
  <si>
    <t>принятыми мерами, указанными</t>
  </si>
  <si>
    <t>в п. 2.2 настоящей формы, посту-</t>
  </si>
  <si>
    <t>пивших от потребителей услуг</t>
  </si>
  <si>
    <t>в течение 30 рабочих дней после</t>
  </si>
  <si>
    <t>завершения мероприятий, указан-</t>
  </si>
  <si>
    <t>ных в п. 2.2 настоящей формы,</t>
  </si>
  <si>
    <t>процентов от общего количества</t>
  </si>
  <si>
    <t>поступивших обращений</t>
  </si>
  <si>
    <t>2.4. Количество обращений потре-</t>
  </si>
  <si>
    <t>бителей услуг с указанием на ненад-</t>
  </si>
  <si>
    <t>лежащее качество услуг, оказывае-</t>
  </si>
  <si>
    <t>мых территориальной сетевой орга-</t>
  </si>
  <si>
    <t>низацией, поступивших в соответст-</t>
  </si>
  <si>
    <t>вующий контролирующий орган</t>
  </si>
  <si>
    <t>исполнительной власти, процентов</t>
  </si>
  <si>
    <t>2.5. Количество отзывов и предло-</t>
  </si>
  <si>
    <t>жений по вопросам деятельности</t>
  </si>
  <si>
    <t>территориальной сетевой организа-</t>
  </si>
  <si>
    <t>ции, поступивших через обратную</t>
  </si>
  <si>
    <t>связь, в процентах от общего коли-</t>
  </si>
  <si>
    <t>чества поступивших обращений</t>
  </si>
  <si>
    <t>2.6. Количество реализованных</t>
  </si>
  <si>
    <t>изменений в деятельности органи-</t>
  </si>
  <si>
    <t>зации, направленных на повышение</t>
  </si>
  <si>
    <t>качества обслуживания потреби-</t>
  </si>
  <si>
    <t>телей услуг, шт.</t>
  </si>
  <si>
    <t>3. Оперативность реагирования</t>
  </si>
  <si>
    <t>на обращения потребителей</t>
  </si>
  <si>
    <t>услуг — всего</t>
  </si>
  <si>
    <t>3.1. Средняя продолжительность</t>
  </si>
  <si>
    <t>времени принятия мер по резуль-</t>
  </si>
  <si>
    <t>татам обращения потребителя</t>
  </si>
  <si>
    <t>услуг, дней</t>
  </si>
  <si>
    <t>3.2. Взаимодействие территориаль-</t>
  </si>
  <si>
    <t>ной сетевой организации с потреби-</t>
  </si>
  <si>
    <t>телями услуг с целью получения</t>
  </si>
  <si>
    <t>информации о качестве обслужи-</t>
  </si>
  <si>
    <t>вания, реализованное посредством:</t>
  </si>
  <si>
    <t>а) письменных опросов, шт.</t>
  </si>
  <si>
    <t>на 1000 потребителей услуг</t>
  </si>
  <si>
    <t>б) электронной связи через сеть</t>
  </si>
  <si>
    <t>Интернет, шт. на 1000 потребите-</t>
  </si>
  <si>
    <t>лей услуг</t>
  </si>
  <si>
    <t>в) системы автоинформирования,</t>
  </si>
  <si>
    <r>
      <t>шт. на 1000 потребителей услуг</t>
    </r>
    <r>
      <rPr>
        <vertAlign val="superscript"/>
        <sz val="10"/>
        <rFont val="Times New Roman"/>
        <family val="1"/>
        <charset val="204"/>
      </rPr>
      <t>1</t>
    </r>
  </si>
  <si>
    <t>4. Индивидуальность подхода</t>
  </si>
  <si>
    <t>к потребителям услуг льготных</t>
  </si>
  <si>
    <t>категорий, по критерию</t>
  </si>
  <si>
    <t>4.1. Количество обращений потре-</t>
  </si>
  <si>
    <t>бителей услуг льготных категорий</t>
  </si>
  <si>
    <t>с указанием на неудовлетворитель-</t>
  </si>
  <si>
    <t>ность качества их обслуживания,</t>
  </si>
  <si>
    <t>шт. на 1000 потребителей услуг</t>
  </si>
  <si>
    <t>5. Оперативность возмещения</t>
  </si>
  <si>
    <t>убытков потребителям услуг при</t>
  </si>
  <si>
    <t>несоблюдении территориальной</t>
  </si>
  <si>
    <t>сетевой организацией обязательств,</t>
  </si>
  <si>
    <t>предусмотренных нормативными</t>
  </si>
  <si>
    <t>правовыми актами и договорами</t>
  </si>
  <si>
    <t>5.1. Средняя продолжительность</t>
  </si>
  <si>
    <t>времени на принятие территориаль-</t>
  </si>
  <si>
    <t>ной сетевой организацией мер по</t>
  </si>
  <si>
    <t>возмещению потребителю услуг</t>
  </si>
  <si>
    <t>убытков, месяцев</t>
  </si>
  <si>
    <t>5.2. Доля потребителей услуг,</t>
  </si>
  <si>
    <t>получивших возмещение убытков,</t>
  </si>
  <si>
    <t>возникших в результате неисполне-</t>
  </si>
  <si>
    <t>ния (ненадлежащего исполнения)</t>
  </si>
  <si>
    <t>цией своих обязательств, от числа</t>
  </si>
  <si>
    <t>потребителей, в пользу которых</t>
  </si>
  <si>
    <t>было вынесено судебное решение,</t>
  </si>
  <si>
    <t>или возмещение было произведено</t>
  </si>
  <si>
    <t>во внесудебном порядке, процентов</t>
  </si>
  <si>
    <t>6. Итого по индикатору результа-</t>
  </si>
  <si>
    <t>тивность обратной связи</t>
  </si>
  <si>
    <r>
      <t>1</t>
    </r>
    <r>
      <rPr>
        <sz val="8"/>
        <rFont val="Arial Cyr"/>
        <charset val="204"/>
      </rPr>
      <t> </t>
    </r>
    <r>
      <rPr>
        <sz val="8"/>
        <rFont val="Times New Roman"/>
        <family val="1"/>
        <charset val="204"/>
      </rPr>
      <t>Расчет производится при наличии в территориальной сетевой организации Системы автоинформирования (голосовая, СМС и другим способом).</t>
    </r>
  </si>
  <si>
    <t>Исполнитель: Е.В. Северин, 8(30138)74-1-54</t>
  </si>
  <si>
    <t>Приложение № 2</t>
  </si>
  <si>
    <t>Форма 2.4. Предложения территориальных сетевых организаций по плановым</t>
  </si>
  <si>
    <t>значениям параметров (критериев), характеризующих индикаторы качества</t>
  </si>
  <si>
    <t>обслуживания потребителей, на каждый расчетный период регулирования</t>
  </si>
  <si>
    <r>
      <t>в пределах долгосрочного периода регулирования</t>
    </r>
    <r>
      <rPr>
        <b/>
        <vertAlign val="superscript"/>
        <sz val="12"/>
        <rFont val="Times New Roman"/>
        <family val="1"/>
        <charset val="204"/>
      </rPr>
      <t>1</t>
    </r>
  </si>
  <si>
    <t>Предлагаемые плановые значения</t>
  </si>
  <si>
    <t>параметров (критериев), характеризующих</t>
  </si>
  <si>
    <r>
      <t>индикаторы качества</t>
    </r>
    <r>
      <rPr>
        <vertAlign val="superscript"/>
        <sz val="10"/>
        <rFont val="Times New Roman"/>
        <family val="1"/>
        <charset val="204"/>
      </rPr>
      <t>2</t>
    </r>
  </si>
  <si>
    <r>
      <t>И</t>
    </r>
    <r>
      <rPr>
        <vertAlign val="subscript"/>
        <sz val="10"/>
        <rFont val="Times New Roman"/>
        <family val="1"/>
        <charset val="204"/>
      </rPr>
      <t>н</t>
    </r>
  </si>
  <si>
    <t>1.2. а)</t>
  </si>
  <si>
    <t>1.2. б)</t>
  </si>
  <si>
    <t>1.2. в)</t>
  </si>
  <si>
    <t>1.2. г)</t>
  </si>
  <si>
    <t>2.1.</t>
  </si>
  <si>
    <t>2.2.</t>
  </si>
  <si>
    <t>2.3.</t>
  </si>
  <si>
    <t>5.1.</t>
  </si>
  <si>
    <t>6.1.</t>
  </si>
  <si>
    <t>6.2.</t>
  </si>
  <si>
    <r>
      <t>И</t>
    </r>
    <r>
      <rPr>
        <vertAlign val="subscript"/>
        <sz val="10"/>
        <rFont val="Times New Roman"/>
        <family val="1"/>
        <charset val="204"/>
      </rPr>
      <t>с</t>
    </r>
  </si>
  <si>
    <t>3.1.</t>
  </si>
  <si>
    <t>3.2.</t>
  </si>
  <si>
    <r>
      <t>Р</t>
    </r>
    <r>
      <rPr>
        <vertAlign val="subscript"/>
        <sz val="10"/>
        <rFont val="Times New Roman"/>
        <family val="1"/>
        <charset val="204"/>
      </rPr>
      <t>с</t>
    </r>
  </si>
  <si>
    <t>2.4.</t>
  </si>
  <si>
    <t>2.5.</t>
  </si>
  <si>
    <t>2.6.</t>
  </si>
  <si>
    <t>3.2. а)</t>
  </si>
  <si>
    <t>3.2. б)</t>
  </si>
  <si>
    <t>3.2. в)</t>
  </si>
  <si>
    <t>5.2.</t>
  </si>
  <si>
    <t>Предлагаемое плановое значение показателя уровня</t>
  </si>
  <si>
    <t>качества обслуживания потребителей услуг</t>
  </si>
  <si>
    <t>территориальными сетевыми организациями</t>
  </si>
  <si>
    <r>
      <t>1</t>
    </r>
    <r>
      <rPr>
        <sz val="8"/>
        <rFont val="Arial Cyr"/>
        <charset val="204"/>
      </rPr>
      <t> </t>
    </r>
    <r>
      <rPr>
        <sz val="8"/>
        <rFont val="Times New Roman"/>
        <family val="1"/>
        <charset val="204"/>
      </rPr>
      <t>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t>
    </r>
  </si>
  <si>
    <r>
      <t>2</t>
    </r>
    <r>
      <rPr>
        <sz val="8"/>
        <rFont val="Times New Roman"/>
        <family val="1"/>
        <charset val="204"/>
      </rPr>
      <t> Нумерация пунктов показателей параметров, характеризующих индикаторы качества, приведена в соответствии с формами 2.1—2.3 настоящего приложения.</t>
    </r>
  </si>
  <si>
    <t>Форма 3.1 — Отчетные данные для расчета значения показателя</t>
  </si>
  <si>
    <t>качества рассмотрения заявок на технологическое присоединение</t>
  </si>
  <si>
    <t>к сети в период</t>
  </si>
  <si>
    <t>2017 г.</t>
  </si>
  <si>
    <t>Наименование электросетевой организации (подразделения/филиала)</t>
  </si>
  <si>
    <t>Число, шт.</t>
  </si>
  <si>
    <t>Число заявок на технологическое присоединение к сети, поданных</t>
  </si>
  <si>
    <t>в соответствии с требованиями нормативных правовых актов,</t>
  </si>
  <si>
    <t>по которым сетевой организацией в соответствующий расчетный</t>
  </si>
  <si>
    <t>период направлен проект договора об осуществлении технологи-</t>
  </si>
  <si>
    <r>
      <t>ческого присоединения заявителей к сети, шт. (N</t>
    </r>
    <r>
      <rPr>
        <vertAlign val="subscript"/>
        <sz val="12"/>
        <rFont val="Times New Roman"/>
        <family val="1"/>
        <charset val="204"/>
      </rPr>
      <t>заяв_тпр</t>
    </r>
    <r>
      <rPr>
        <sz val="12"/>
        <rFont val="Times New Roman"/>
        <family val="1"/>
        <charset val="204"/>
      </rPr>
      <t>)</t>
    </r>
  </si>
  <si>
    <t>ческого присоединения заявителей к сети с нарушением установ-</t>
  </si>
  <si>
    <r>
      <t>ленных сроков его направления, шт. (N</t>
    </r>
    <r>
      <rPr>
        <vertAlign val="superscript"/>
        <sz val="12"/>
        <rFont val="Times New Roman"/>
        <family val="1"/>
        <charset val="204"/>
      </rPr>
      <t>нс</t>
    </r>
    <r>
      <rPr>
        <vertAlign val="subscript"/>
        <sz val="12"/>
        <rFont val="Times New Roman"/>
        <family val="1"/>
        <charset val="204"/>
      </rPr>
      <t>заяв_тпр</t>
    </r>
    <r>
      <rPr>
        <sz val="12"/>
        <rFont val="Times New Roman"/>
        <family val="1"/>
        <charset val="204"/>
      </rPr>
      <t>)</t>
    </r>
  </si>
  <si>
    <t>Показатель качества рассмотрения заявок на технологическое</t>
  </si>
  <si>
    <r>
      <t>присоединение к сети (П</t>
    </r>
    <r>
      <rPr>
        <vertAlign val="subscript"/>
        <sz val="12"/>
        <rFont val="Times New Roman"/>
        <family val="1"/>
        <charset val="204"/>
      </rPr>
      <t>заяв_тпр</t>
    </r>
    <r>
      <rPr>
        <sz val="12"/>
        <rFont val="Times New Roman"/>
        <family val="1"/>
        <charset val="204"/>
      </rPr>
      <t>)</t>
    </r>
  </si>
  <si>
    <t>Главный энергетик            Игнатьев С.В.</t>
  </si>
  <si>
    <t>Форма 3.2 — Отчетные данные для расчета значения показателя</t>
  </si>
  <si>
    <t>качества исполнения договоров об осуществлении технологического</t>
  </si>
  <si>
    <t>присоединения заявителей к сети, в период</t>
  </si>
  <si>
    <t>Число договоров об осуществлении технологического присоединения</t>
  </si>
  <si>
    <t>заявителей к сети, исполненных в соответствующем расчетном</t>
  </si>
  <si>
    <t>периоде, по которым имеется подписанный сторонами акт</t>
  </si>
  <si>
    <r>
      <t>о технологическом присоединении, шт. (N</t>
    </r>
    <r>
      <rPr>
        <vertAlign val="subscript"/>
        <sz val="12"/>
        <rFont val="Times New Roman"/>
        <family val="1"/>
        <charset val="204"/>
      </rPr>
      <t>сд_тпр</t>
    </r>
    <r>
      <rPr>
        <sz val="12"/>
        <rFont val="Times New Roman"/>
        <family val="1"/>
        <charset val="204"/>
      </rPr>
      <t>)</t>
    </r>
  </si>
  <si>
    <t>о технологическом присоединении, по которым произошло</t>
  </si>
  <si>
    <t>нарушение установленных сроков технологического присоединения,</t>
  </si>
  <si>
    <r>
      <t>шт. (N</t>
    </r>
    <r>
      <rPr>
        <vertAlign val="superscript"/>
        <sz val="12"/>
        <rFont val="Times New Roman"/>
        <family val="1"/>
        <charset val="204"/>
      </rPr>
      <t>нс</t>
    </r>
    <r>
      <rPr>
        <vertAlign val="subscript"/>
        <sz val="12"/>
        <rFont val="Times New Roman"/>
        <family val="1"/>
        <charset val="204"/>
      </rPr>
      <t>сд_тпр</t>
    </r>
    <r>
      <rPr>
        <sz val="12"/>
        <rFont val="Times New Roman"/>
        <family val="1"/>
        <charset val="204"/>
      </rPr>
      <t>)</t>
    </r>
  </si>
  <si>
    <t>Показатель качества исполнения договоров об осуществлении</t>
  </si>
  <si>
    <r>
      <t>технологического присоединения заявителей к сети  (П</t>
    </r>
    <r>
      <rPr>
        <vertAlign val="subscript"/>
        <sz val="12"/>
        <rFont val="Times New Roman"/>
        <family val="1"/>
        <charset val="204"/>
      </rPr>
      <t>нс_тпр</t>
    </r>
    <r>
      <rPr>
        <sz val="12"/>
        <rFont val="Times New Roman"/>
        <family val="1"/>
        <charset val="204"/>
      </rPr>
      <t>)</t>
    </r>
  </si>
  <si>
    <t>Главный энергетик        Игнатьев С.В.</t>
  </si>
  <si>
    <t>Форма 3.3 — Отчетные данные для расчета значения показателя</t>
  </si>
  <si>
    <t>соблюдения антимонопольного законодательства при технологическом</t>
  </si>
  <si>
    <t>присоединении заявителей к электрическим сетям</t>
  </si>
  <si>
    <t>сетевой организации, в период</t>
  </si>
  <si>
    <t>Число вступивших в законную силу решений антимонопольного</t>
  </si>
  <si>
    <t>органа и (или) суда об установлении нарушений сетевой организа-</t>
  </si>
  <si>
    <t>цией требований антимонопольного законодательства Российской</t>
  </si>
  <si>
    <t>Федерации в части оказания услуг по технологическому присое-</t>
  </si>
  <si>
    <r>
      <t>динению в соответствующем расчетном периоде, шт. (N</t>
    </r>
    <r>
      <rPr>
        <vertAlign val="subscript"/>
        <sz val="12"/>
        <rFont val="Times New Roman"/>
        <family val="1"/>
        <charset val="204"/>
      </rPr>
      <t>н_тпр</t>
    </r>
    <r>
      <rPr>
        <sz val="12"/>
        <rFont val="Times New Roman"/>
        <family val="1"/>
        <charset val="204"/>
      </rPr>
      <t>)</t>
    </r>
  </si>
  <si>
    <t>Общее число заявок на технологическое присоединение</t>
  </si>
  <si>
    <t>Количество,</t>
  </si>
  <si>
    <t>к сети, поданных заявителями в соответствующий расчетный</t>
  </si>
  <si>
    <t>десятки шт.</t>
  </si>
  <si>
    <r>
      <t>период, десятками шт. (N</t>
    </r>
    <r>
      <rPr>
        <vertAlign val="subscript"/>
        <sz val="12"/>
        <rFont val="Times New Roman"/>
        <family val="1"/>
        <charset val="204"/>
      </rPr>
      <t>очз_тпр</t>
    </r>
    <r>
      <rPr>
        <sz val="12"/>
        <rFont val="Times New Roman"/>
        <family val="1"/>
        <charset val="204"/>
      </rPr>
      <t>)</t>
    </r>
  </si>
  <si>
    <t>Показатель соблюдения антимонопольного законодательства при</t>
  </si>
  <si>
    <t>технологическом присоединении заявителей к электрическим</t>
  </si>
  <si>
    <r>
      <t>сетям сетевой организации (П</t>
    </r>
    <r>
      <rPr>
        <vertAlign val="subscript"/>
        <sz val="12"/>
        <rFont val="Times New Roman"/>
        <family val="1"/>
        <charset val="204"/>
      </rPr>
      <t>нпа_тпр</t>
    </r>
    <r>
      <rPr>
        <sz val="12"/>
        <rFont val="Times New Roman"/>
        <family val="1"/>
        <charset val="204"/>
      </rPr>
      <t>)</t>
    </r>
  </si>
  <si>
    <t>Приложение № 4</t>
  </si>
  <si>
    <t>Форма 4.1. Показатели уровня надежности и уровня качества</t>
  </si>
  <si>
    <t>оказываемых услуг сетевой организации</t>
  </si>
  <si>
    <t>Наименование сетевой организации (подразделения/филиала)</t>
  </si>
  <si>
    <t>№ формулы (пункта)</t>
  </si>
  <si>
    <t>методических указаний</t>
  </si>
  <si>
    <t>Показатель средней продолжительности прекращений передачи</t>
  </si>
  <si>
    <r>
      <t>электрической энергии  (П</t>
    </r>
    <r>
      <rPr>
        <vertAlign val="subscript"/>
        <sz val="10"/>
        <rFont val="Times New Roman"/>
        <family val="1"/>
        <charset val="204"/>
      </rPr>
      <t>п</t>
    </r>
    <r>
      <rPr>
        <sz val="10"/>
        <rFont val="Times New Roman"/>
        <family val="1"/>
        <charset val="204"/>
      </rPr>
      <t>)</t>
    </r>
  </si>
  <si>
    <r>
      <t>Объем недоотпущенной электрической энергии (П</t>
    </r>
    <r>
      <rPr>
        <vertAlign val="subscript"/>
        <sz val="10"/>
        <rFont val="Times New Roman"/>
        <family val="1"/>
        <charset val="204"/>
      </rPr>
      <t>ens</t>
    </r>
    <r>
      <rPr>
        <sz val="10"/>
        <rFont val="Times New Roman"/>
        <family val="1"/>
        <charset val="204"/>
      </rPr>
      <t>)</t>
    </r>
  </si>
  <si>
    <r>
      <t>электрической энергии на точку поставки (П</t>
    </r>
    <r>
      <rPr>
        <vertAlign val="subscript"/>
        <sz val="10"/>
        <rFont val="Times New Roman"/>
        <family val="1"/>
        <charset val="204"/>
      </rPr>
      <t>saidi</t>
    </r>
    <r>
      <rPr>
        <sz val="10"/>
        <rFont val="Times New Roman"/>
        <family val="1"/>
        <charset val="204"/>
      </rPr>
      <t>)</t>
    </r>
  </si>
  <si>
    <t>Показатель средней частоты прекращений передачи</t>
  </si>
  <si>
    <r>
      <t>электрической энергии на точку поставки (П</t>
    </r>
    <r>
      <rPr>
        <vertAlign val="subscript"/>
        <sz val="10"/>
        <rFont val="Times New Roman"/>
        <family val="1"/>
        <charset val="204"/>
      </rPr>
      <t>saifi</t>
    </r>
    <r>
      <rPr>
        <sz val="10"/>
        <rFont val="Times New Roman"/>
        <family val="1"/>
        <charset val="204"/>
      </rPr>
      <t>)</t>
    </r>
  </si>
  <si>
    <t>Показатель уровня качества осуществляемого технологического</t>
  </si>
  <si>
    <t>7 или 12</t>
  </si>
  <si>
    <t xml:space="preserve">Показатель уровня качества обслуживания потребителей </t>
  </si>
  <si>
    <r>
      <t>услуг территориальными сетевыми организациями (П</t>
    </r>
    <r>
      <rPr>
        <vertAlign val="subscript"/>
        <sz val="10"/>
        <rFont val="Times New Roman"/>
        <family val="1"/>
        <charset val="204"/>
      </rPr>
      <t>тсо</t>
    </r>
    <r>
      <rPr>
        <sz val="10"/>
        <rFont val="Times New Roman"/>
        <family val="1"/>
        <charset val="204"/>
      </rPr>
      <t>)</t>
    </r>
  </si>
  <si>
    <r>
      <t>Плановое значение показателя П</t>
    </r>
    <r>
      <rPr>
        <vertAlign val="subscript"/>
        <sz val="10"/>
        <rFont val="Times New Roman"/>
        <family val="1"/>
        <charset val="204"/>
      </rPr>
      <t>п</t>
    </r>
    <r>
      <rPr>
        <sz val="10"/>
        <rFont val="Times New Roman"/>
        <family val="1"/>
        <charset val="204"/>
      </rPr>
      <t>, П</t>
    </r>
    <r>
      <rPr>
        <vertAlign val="superscript"/>
        <sz val="10"/>
        <rFont val="Times New Roman"/>
        <family val="1"/>
        <charset val="204"/>
      </rPr>
      <t>пл</t>
    </r>
    <r>
      <rPr>
        <vertAlign val="subscript"/>
        <sz val="10"/>
        <rFont val="Times New Roman"/>
        <family val="1"/>
        <charset val="204"/>
      </rPr>
      <t>п</t>
    </r>
  </si>
  <si>
    <t>Пункт 4.1
методических указаний</t>
  </si>
  <si>
    <r>
      <t>Плановое значение показателя П</t>
    </r>
    <r>
      <rPr>
        <vertAlign val="subscript"/>
        <sz val="10"/>
        <rFont val="Times New Roman"/>
        <family val="1"/>
        <charset val="204"/>
      </rPr>
      <t>тпр</t>
    </r>
    <r>
      <rPr>
        <sz val="10"/>
        <rFont val="Times New Roman"/>
        <family val="1"/>
        <charset val="204"/>
      </rPr>
      <t>, П</t>
    </r>
    <r>
      <rPr>
        <vertAlign val="superscript"/>
        <sz val="10"/>
        <rFont val="Times New Roman"/>
        <family val="1"/>
        <charset val="204"/>
      </rPr>
      <t>пл</t>
    </r>
    <r>
      <rPr>
        <vertAlign val="subscript"/>
        <sz val="10"/>
        <rFont val="Times New Roman"/>
        <family val="1"/>
        <charset val="204"/>
      </rPr>
      <t>тпр</t>
    </r>
  </si>
  <si>
    <r>
      <t>Плановое значение показателя П</t>
    </r>
    <r>
      <rPr>
        <vertAlign val="subscript"/>
        <sz val="10"/>
        <rFont val="Times New Roman"/>
        <family val="1"/>
        <charset val="204"/>
      </rPr>
      <t>тсо</t>
    </r>
    <r>
      <rPr>
        <sz val="10"/>
        <rFont val="Times New Roman"/>
        <family val="1"/>
        <charset val="204"/>
      </rPr>
      <t>, П</t>
    </r>
    <r>
      <rPr>
        <vertAlign val="superscript"/>
        <sz val="10"/>
        <rFont val="Times New Roman"/>
        <family val="1"/>
        <charset val="204"/>
      </rPr>
      <t>пл</t>
    </r>
    <r>
      <rPr>
        <vertAlign val="subscript"/>
        <sz val="10"/>
        <rFont val="Times New Roman"/>
        <family val="1"/>
        <charset val="204"/>
      </rPr>
      <t>тсо</t>
    </r>
  </si>
  <si>
    <r>
      <t>Плановое значение показателя П</t>
    </r>
    <r>
      <rPr>
        <vertAlign val="subscript"/>
        <sz val="10"/>
        <rFont val="Times New Roman"/>
        <family val="1"/>
        <charset val="204"/>
      </rPr>
      <t>ens</t>
    </r>
    <r>
      <rPr>
        <sz val="10"/>
        <rFont val="Times New Roman"/>
        <family val="1"/>
        <charset val="204"/>
      </rPr>
      <t>, П</t>
    </r>
    <r>
      <rPr>
        <vertAlign val="superscript"/>
        <sz val="10"/>
        <rFont val="Times New Roman"/>
        <family val="1"/>
        <charset val="204"/>
      </rPr>
      <t>пл</t>
    </r>
    <r>
      <rPr>
        <vertAlign val="subscript"/>
        <sz val="10"/>
        <rFont val="Times New Roman"/>
        <family val="1"/>
        <charset val="204"/>
      </rPr>
      <t>ens</t>
    </r>
  </si>
  <si>
    <r>
      <t>Плановое значение показателя П</t>
    </r>
    <r>
      <rPr>
        <vertAlign val="subscript"/>
        <sz val="10"/>
        <rFont val="Times New Roman"/>
        <family val="1"/>
        <charset val="204"/>
      </rPr>
      <t>saidi</t>
    </r>
    <r>
      <rPr>
        <sz val="10"/>
        <rFont val="Times New Roman"/>
        <family val="1"/>
        <charset val="204"/>
      </rPr>
      <t>, П</t>
    </r>
    <r>
      <rPr>
        <vertAlign val="superscript"/>
        <sz val="10"/>
        <rFont val="Times New Roman"/>
        <family val="1"/>
        <charset val="204"/>
      </rPr>
      <t>пл</t>
    </r>
    <r>
      <rPr>
        <vertAlign val="subscript"/>
        <sz val="10"/>
        <rFont val="Times New Roman"/>
        <family val="1"/>
        <charset val="204"/>
      </rPr>
      <t>saidi</t>
    </r>
  </si>
  <si>
    <t>Пункт 4.2
методических указаний</t>
  </si>
  <si>
    <r>
      <t>Плановое значение показателя П</t>
    </r>
    <r>
      <rPr>
        <vertAlign val="subscript"/>
        <sz val="10"/>
        <rFont val="Times New Roman"/>
        <family val="1"/>
        <charset val="204"/>
      </rPr>
      <t>saifi</t>
    </r>
    <r>
      <rPr>
        <sz val="10"/>
        <rFont val="Times New Roman"/>
        <family val="1"/>
        <charset val="204"/>
      </rPr>
      <t>, П</t>
    </r>
    <r>
      <rPr>
        <vertAlign val="superscript"/>
        <sz val="10"/>
        <rFont val="Times New Roman"/>
        <family val="1"/>
        <charset val="204"/>
      </rPr>
      <t>пл</t>
    </r>
    <r>
      <rPr>
        <vertAlign val="subscript"/>
        <sz val="10"/>
        <rFont val="Times New Roman"/>
        <family val="1"/>
        <charset val="204"/>
      </rPr>
      <t>saifi</t>
    </r>
  </si>
  <si>
    <t>Оценка достижения показателя уровня надежности</t>
  </si>
  <si>
    <t>Пункт 5
методических указаний</t>
  </si>
  <si>
    <r>
      <t>оказываемых услуг, К</t>
    </r>
    <r>
      <rPr>
        <vertAlign val="subscript"/>
        <sz val="10"/>
        <rFont val="Times New Roman"/>
        <family val="1"/>
        <charset val="204"/>
      </rPr>
      <t>над</t>
    </r>
  </si>
  <si>
    <r>
      <t>оказываемых услуг, К</t>
    </r>
    <r>
      <rPr>
        <vertAlign val="subscript"/>
        <sz val="10"/>
        <rFont val="Times New Roman"/>
        <family val="1"/>
        <charset val="204"/>
      </rPr>
      <t>над1</t>
    </r>
  </si>
  <si>
    <r>
      <t>оказываемых услуг, К</t>
    </r>
    <r>
      <rPr>
        <vertAlign val="subscript"/>
        <sz val="10"/>
        <rFont val="Times New Roman"/>
        <family val="1"/>
        <charset val="204"/>
      </rPr>
      <t>над2</t>
    </r>
  </si>
  <si>
    <t>Оценка достижения показателя уровня качества оказываемых</t>
  </si>
  <si>
    <r>
      <t>услуг, К</t>
    </r>
    <r>
      <rPr>
        <vertAlign val="subscript"/>
        <sz val="10"/>
        <rFont val="Times New Roman"/>
        <family val="1"/>
        <charset val="204"/>
      </rPr>
      <t>кач</t>
    </r>
    <r>
      <rPr>
        <sz val="10"/>
        <rFont val="Times New Roman"/>
        <family val="1"/>
        <charset val="204"/>
      </rPr>
      <t xml:space="preserve"> (организации по управлению единой национальной</t>
    </r>
  </si>
  <si>
    <t>(общероссийской) электрической сетью)</t>
  </si>
  <si>
    <r>
      <t>услуг, К</t>
    </r>
    <r>
      <rPr>
        <vertAlign val="subscript"/>
        <sz val="10"/>
        <rFont val="Times New Roman"/>
        <family val="1"/>
        <charset val="204"/>
      </rPr>
      <t>кач1</t>
    </r>
    <r>
      <rPr>
        <sz val="10"/>
        <rFont val="Times New Roman"/>
        <family val="1"/>
        <charset val="204"/>
      </rPr>
      <t xml:space="preserve"> (для территориальной сетевой организации)</t>
    </r>
  </si>
  <si>
    <r>
      <t>услуг, К</t>
    </r>
    <r>
      <rPr>
        <vertAlign val="subscript"/>
        <sz val="10"/>
        <rFont val="Times New Roman"/>
        <family val="1"/>
        <charset val="204"/>
      </rPr>
      <t>кач2</t>
    </r>
    <r>
      <rPr>
        <sz val="10"/>
        <rFont val="Times New Roman"/>
        <family val="1"/>
        <charset val="204"/>
      </rPr>
      <t xml:space="preserve"> (для территориальной сетевой организации)</t>
    </r>
  </si>
  <si>
    <r>
      <t>услуг, К</t>
    </r>
    <r>
      <rPr>
        <vertAlign val="subscript"/>
        <sz val="10"/>
        <rFont val="Times New Roman"/>
        <family val="1"/>
        <charset val="204"/>
      </rPr>
      <t>кач3</t>
    </r>
    <r>
      <rPr>
        <sz val="10"/>
        <rFont val="Times New Roman"/>
        <family val="1"/>
        <charset val="204"/>
      </rPr>
      <t xml:space="preserve"> (для территориальной сетевой организации)</t>
    </r>
  </si>
  <si>
    <t>Форма 4.2. Расчет обобщенного показателя уровня надежности</t>
  </si>
  <si>
    <t>и качества оказываемых услуг</t>
  </si>
  <si>
    <t>№ пункта</t>
  </si>
  <si>
    <t>методических</t>
  </si>
  <si>
    <t>указаний</t>
  </si>
  <si>
    <t>1. Оценка достижения показателя уровня</t>
  </si>
  <si>
    <t>пункт 5</t>
  </si>
  <si>
    <t>Для организации по управлению единой нацио-</t>
  </si>
  <si>
    <r>
      <t>надежности оказываемых услуг, К</t>
    </r>
    <r>
      <rPr>
        <vertAlign val="subscript"/>
        <sz val="10"/>
        <rFont val="Times New Roman"/>
        <family val="1"/>
        <charset val="204"/>
      </rPr>
      <t>над</t>
    </r>
  </si>
  <si>
    <t>нальной (общероссийской) электрической сетью</t>
  </si>
  <si>
    <t>и территориальной сетевой организации</t>
  </si>
  <si>
    <t>2. Оценка достижения показателя уровня</t>
  </si>
  <si>
    <t>Пункт 5</t>
  </si>
  <si>
    <r>
      <t>надежности оказываемых услуг, К</t>
    </r>
    <r>
      <rPr>
        <vertAlign val="subscript"/>
        <sz val="10"/>
        <rFont val="Times New Roman"/>
        <family val="1"/>
        <charset val="204"/>
      </rPr>
      <t>над1</t>
    </r>
  </si>
  <si>
    <t>3. Оценка достижения показателя уровня</t>
  </si>
  <si>
    <r>
      <t>надежности оказываемых услуг, К</t>
    </r>
    <r>
      <rPr>
        <vertAlign val="subscript"/>
        <sz val="10"/>
        <rFont val="Times New Roman"/>
        <family val="1"/>
        <charset val="204"/>
      </rPr>
      <t>над2</t>
    </r>
  </si>
  <si>
    <t>4. Оценка достижения показателя уровня</t>
  </si>
  <si>
    <r>
      <t>надежности оказываемых услуг, К</t>
    </r>
    <r>
      <rPr>
        <vertAlign val="subscript"/>
        <sz val="10"/>
        <rFont val="Times New Roman"/>
        <family val="1"/>
        <charset val="204"/>
      </rPr>
      <t>кач</t>
    </r>
  </si>
  <si>
    <t>5. Оценка достижения показателя уровня</t>
  </si>
  <si>
    <r>
      <t>надежности оказываемых услуг, К</t>
    </r>
    <r>
      <rPr>
        <vertAlign val="subscript"/>
        <sz val="10"/>
        <rFont val="Times New Roman"/>
        <family val="1"/>
        <charset val="204"/>
      </rPr>
      <t>кач1</t>
    </r>
  </si>
  <si>
    <t>6. Оценка достижения показателя уровня</t>
  </si>
  <si>
    <r>
      <t>надежности оказываемых услуг, К</t>
    </r>
    <r>
      <rPr>
        <vertAlign val="subscript"/>
        <sz val="10"/>
        <rFont val="Times New Roman"/>
        <family val="1"/>
        <charset val="204"/>
      </rPr>
      <t>кач2</t>
    </r>
  </si>
  <si>
    <t>7. Оценка достижения показателя уровня</t>
  </si>
  <si>
    <r>
      <t>надежности оказываемых услуг, К</t>
    </r>
    <r>
      <rPr>
        <vertAlign val="subscript"/>
        <sz val="10"/>
        <rFont val="Times New Roman"/>
        <family val="1"/>
        <charset val="204"/>
      </rPr>
      <t>кач3</t>
    </r>
  </si>
  <si>
    <t>8. Обобщенный показатель уровня надежности</t>
  </si>
  <si>
    <r>
      <t>и качества оказываемых услуг, К</t>
    </r>
    <r>
      <rPr>
        <vertAlign val="subscript"/>
        <sz val="10"/>
        <rFont val="Times New Roman"/>
        <family val="1"/>
        <charset val="204"/>
      </rPr>
      <t>об</t>
    </r>
  </si>
  <si>
    <t>Приложение № 8</t>
  </si>
  <si>
    <r>
      <t>Форма 8.1.</t>
    </r>
    <r>
      <rPr>
        <b/>
        <vertAlign val="superscript"/>
        <sz val="12"/>
        <rFont val="Times New Roman"/>
        <family val="1"/>
        <charset val="204"/>
      </rPr>
      <t>1</t>
    </r>
    <r>
      <rPr>
        <b/>
        <sz val="12"/>
        <rFont val="Times New Roman"/>
        <family val="1"/>
        <charset val="204"/>
      </rPr>
      <t xml:space="preserve"> Журнал учета данных первичной информации по всем прекращениям</t>
    </r>
  </si>
  <si>
    <t xml:space="preserve">передачи электрической энергии произошедших на объектах сетевой организации </t>
  </si>
  <si>
    <t>месяц</t>
  </si>
  <si>
    <t>года</t>
  </si>
  <si>
    <r>
      <t>1</t>
    </r>
    <r>
      <rPr>
        <sz val="8"/>
        <rFont val="Times New Roman"/>
        <family val="1"/>
        <charset val="204"/>
      </rPr>
      <t>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 то форма заполняется отдельно по каждому такому восстановлению.</t>
    </r>
  </si>
  <si>
    <t>Данные о факте прекращения передачи электрической энергии</t>
  </si>
  <si>
    <t>Данные о масштабе прекращения передачи электрической энергии в сетевой организации</t>
  </si>
  <si>
    <t>Перечень смежных сетевых организаций, затронутых
прекращением передачи электрической энергии</t>
  </si>
  <si>
    <t>Данные о причинах</t>
  </si>
  <si>
    <t>Учет в показателях надежности, в т. ч. индикативных
показателях надежности (0 — нет, 1 — да)</t>
  </si>
  <si>
    <t>Номер прекращения передачи электрической энергии/
Номер итоговой строки</t>
  </si>
  <si>
    <t>Наименование структурной единицы сетевой организации</t>
  </si>
  <si>
    <t>Вид объекта: КЛ, ВЛ, КВЛ, ПС, ТП, РП</t>
  </si>
  <si>
    <t>Диспетчерское наименование объекта электросетевого хозяйства
сетевой организации, в результате отключения которой произошло
прекращение передачи электроэнергии потребителям услуг</t>
  </si>
  <si>
    <t>Высший класс напряжения отключенного
оборудования сетевой организации, кВ</t>
  </si>
  <si>
    <t>Время и дата начала прекращения передачи электрической энергии
(часы, минуты, ГГГГ.ММ.ДД)</t>
  </si>
  <si>
    <t>Время и дата восстановления режима потребления
электрической энергии потребителей услуг
(часы, минуты, ГГГГ.ММ.ДД)</t>
  </si>
  <si>
    <t>Вид прекращения передачи электроэнергии (П, А, В)</t>
  </si>
  <si>
    <t>Продолжительность прекращения передачи электрической энергии, час.</t>
  </si>
  <si>
    <t>Перечень объектов электросетевого хозяйства, отключение которых
привело к прекращению передачи электрической энергии
потребителям услуг (ПС, ТП, РП, ВЛ, КЛ)</t>
  </si>
  <si>
    <t>Перечень потребителей 1-й и 2-й категорий надежности, в отношении
которых произошло полное ограничение режима потребления
электрической энергии</t>
  </si>
  <si>
    <t>Перечень потребителей 1-й и 2-й категорий надежности, в отношении
которых произошло частичное ограничение режима потребления
электрической энергии</t>
  </si>
  <si>
    <t>Количество точек поставки потребителей услуг сетевой</t>
  </si>
  <si>
    <t>Суммарный объем фактической нагрузки (мощности) на присоединениях
потребителей услуг, по которым произошло прекращение передачи
электрической энергии на момент возникновения такого события, кВт</t>
  </si>
  <si>
    <t>прекращения передачи</t>
  </si>
  <si>
    <t>организации, в отношении которых произошел перерыв</t>
  </si>
  <si>
    <t>электрической энергии</t>
  </si>
  <si>
    <t>электроснабжения, шт., в том числе:</t>
  </si>
  <si>
    <t>и их расследовании</t>
  </si>
  <si>
    <t>ВСЕГО</t>
  </si>
  <si>
    <t>в разделении катего-</t>
  </si>
  <si>
    <t>в разделении уровней</t>
  </si>
  <si>
    <t>Смежные сетевые организации и производители
электрической энергии</t>
  </si>
  <si>
    <t>Номер и дата акта расследования технологического нарушения,
записи в оперативном журнале</t>
  </si>
  <si>
    <t>Код организационной причины аварии</t>
  </si>
  <si>
    <t>Код технической причины повреждения оборудования</t>
  </si>
  <si>
    <t>рий надежности</t>
  </si>
  <si>
    <t xml:space="preserve">напряжения ЭПУ </t>
  </si>
  <si>
    <t>потребителей элект-</t>
  </si>
  <si>
    <t>потребителя электрической</t>
  </si>
  <si>
    <t>рической энергии</t>
  </si>
  <si>
    <t>энергии</t>
  </si>
  <si>
    <t>1-я категория надежности</t>
  </si>
  <si>
    <t>2-я категория надежности</t>
  </si>
  <si>
    <t>3-я категория надежности</t>
  </si>
  <si>
    <t>BH
(110 кВ и выше)</t>
  </si>
  <si>
    <t>CH1
(35 кВ)</t>
  </si>
  <si>
    <t>CH2
(6—20 кВ)</t>
  </si>
  <si>
    <t>HH
(0,22—1 кВ)</t>
  </si>
  <si>
    <t>1</t>
  </si>
  <si>
    <t>ТЭС</t>
  </si>
  <si>
    <t>ВЛ</t>
  </si>
  <si>
    <t>ВЛ № 79</t>
  </si>
  <si>
    <t>20:18 2017.11.23.</t>
  </si>
  <si>
    <t>22:20 2017.11.23.</t>
  </si>
  <si>
    <t>В</t>
  </si>
  <si>
    <t>ООО СЭС</t>
  </si>
  <si>
    <t>Оперативный журнал</t>
  </si>
  <si>
    <t>3.4.13.</t>
  </si>
  <si>
    <t>4.13.</t>
  </si>
  <si>
    <t>ЭРЦ</t>
  </si>
  <si>
    <t>ВЛ № 103</t>
  </si>
  <si>
    <t>09:43 2017.05.23.</t>
  </si>
  <si>
    <t>09:46 2017.05.23.</t>
  </si>
  <si>
    <t>ПАО МРСК-Сибири</t>
  </si>
  <si>
    <t>3.4.1.</t>
  </si>
  <si>
    <t>4.21</t>
  </si>
  <si>
    <t>ИТОГО по всем прекращениям передачи</t>
  </si>
  <si>
    <t>И</t>
  </si>
  <si>
    <t>х</t>
  </si>
  <si>
    <t>0; 1</t>
  </si>
  <si>
    <t>электрической энергии за отчетный период:</t>
  </si>
  <si>
    <t>— по ограничениям, связанным</t>
  </si>
  <si>
    <t>П</t>
  </si>
  <si>
    <t>0</t>
  </si>
  <si>
    <t>с проведением ремонтных работ</t>
  </si>
  <si>
    <t>— по аварийным ограничениям</t>
  </si>
  <si>
    <t>А</t>
  </si>
  <si>
    <t>— по внерегламентным отключениям</t>
  </si>
  <si>
    <t>— по внерегламентным отключениям,</t>
  </si>
  <si>
    <t>В1</t>
  </si>
  <si>
    <t>учитываемым при расчете показателей</t>
  </si>
  <si>
    <t>надежности, в том числе индикативных</t>
  </si>
  <si>
    <t>показателей надежности</t>
  </si>
  <si>
    <t>Форма 8.1.1. Ведомость присоединений потребителей услуг сетевой организации (наименование)</t>
  </si>
  <si>
    <t>Наименование структурной единицы
сетевой организации</t>
  </si>
  <si>
    <t>Наименование вышестоящего центра
питания относительно вторичного
уровня присоединения при нормальной
схеме электроснабжения (при наличии)</t>
  </si>
  <si>
    <t>Диспетчерское наименование ЛЭП от
вышестоящего центра питания до объекта
электросетевого хозяйства определенного
вторичным уровнем напряжения</t>
  </si>
  <si>
    <t>Вторичный уро-</t>
  </si>
  <si>
    <t>Первичный уровень</t>
  </si>
  <si>
    <t>Количество точек поставки потребителей услуг сетевой организации,</t>
  </si>
  <si>
    <t>вень присоединения</t>
  </si>
  <si>
    <t>присоединения</t>
  </si>
  <si>
    <t>присоединенных к первичному уровню присоединения, шт.</t>
  </si>
  <si>
    <t>Диспетчерское наименование
ПС, ТП, РП</t>
  </si>
  <si>
    <t>Высший класс напряжения, кВ</t>
  </si>
  <si>
    <t>Диспетчерское наименование
ВЛ, КЛ, КВЛ</t>
  </si>
  <si>
    <t>Класс напряжения, кВ</t>
  </si>
  <si>
    <t>В разделении категорий</t>
  </si>
  <si>
    <t>В разделении уровней напряжения</t>
  </si>
  <si>
    <t>Смежные сетевые организации
и производители электрической
энергии</t>
  </si>
  <si>
    <t>надежности потребителей</t>
  </si>
  <si>
    <t>ЭПУ потребителей электрической</t>
  </si>
  <si>
    <t>ВН (110 кВ и выше)</t>
  </si>
  <si>
    <t>СН1 (35 кВ)</t>
  </si>
  <si>
    <t>СН2 (6—20 кВ)</t>
  </si>
  <si>
    <t>НН (ниже 1 кВ)</t>
  </si>
  <si>
    <t>ПАО МРСК Сибири</t>
  </si>
  <si>
    <t xml:space="preserve">ТМ-276            СП-277 </t>
  </si>
  <si>
    <t>ПС 220 кВ Селенгинский ЦКК</t>
  </si>
  <si>
    <t>ВЛ-103  ВЛ-113  ВЛ-117  ВЛ-121  ВЛ-122</t>
  </si>
  <si>
    <t>ВЛ-50  ВЛ-60  ВЛ-83  яч.22  яч.23  ТИЗ Овсянка ВЛ-Клюквенная падь</t>
  </si>
  <si>
    <t>ВЛ-79</t>
  </si>
  <si>
    <t xml:space="preserve">КЛ Градирня </t>
  </si>
  <si>
    <t>ООО Энергосбыт</t>
  </si>
  <si>
    <t>ВЛ-22</t>
  </si>
  <si>
    <t>ВЛ-3</t>
  </si>
  <si>
    <t>ВЛ-18</t>
  </si>
  <si>
    <t xml:space="preserve">к Методическим указаниям по расчету уровня надежности </t>
  </si>
  <si>
    <t xml:space="preserve">и качества поставляемых товаров и оказываемых услуг </t>
  </si>
  <si>
    <t>для организации по управлению единой национальной</t>
  </si>
  <si>
    <t>(общероссийской) электрической сетью и территориальных</t>
  </si>
  <si>
    <t>сетевых организаций</t>
  </si>
  <si>
    <t>(в ред. Приказа Минэнерго России от 14.10.2013 г  № 718)</t>
  </si>
  <si>
    <t>Форма 2.1 - Расчет</t>
  </si>
  <si>
    <t>значения индикатора информативности</t>
  </si>
  <si>
    <t>(наименование территориальной сетевой организации)</t>
  </si>
  <si>
    <t>Параметр (критерий), характеризующий индикатор</t>
  </si>
  <si>
    <t>Ф/П х100,</t>
  </si>
  <si>
    <t>Оценочный балл</t>
  </si>
  <si>
    <t>фактическое (Ф)</t>
  </si>
  <si>
    <t>плановое (П)</t>
  </si>
  <si>
    <t>1. Возможность личного приема заявителей и потребителей услуг уполномоченными должностными лицами территориальной сетевой организации - всего</t>
  </si>
  <si>
    <t>1.1.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t>
  </si>
  <si>
    <t>1.2. Количество утвержденных территориальной сетевой организацией в установленном порядке организационно-распорядительных документов по вопросам работы с заявителями и потребителями услуг - всего, шт.</t>
  </si>
  <si>
    <t>в том числе:</t>
  </si>
  <si>
    <t>а) регламенты оказания услуг и рассмотрения обращений заявителей и потребителей услуг, шт.</t>
  </si>
  <si>
    <t>б) наличие положения о деятельности структурного подразделения по работе с заявителями и потребителями услуг</t>
  </si>
  <si>
    <t>(наличие - 1, отсутствие - 0), шт.</t>
  </si>
  <si>
    <t>в) должностные инструкции сотрудников, обслуживающих заявителей и потребителей услуг, шт.</t>
  </si>
  <si>
    <t>г) утвержденные территориальной сетевой организацией в установленном порядке формы отчетности о работе с заявителями и потребителями услуг, шт.</t>
  </si>
  <si>
    <t>2. Наличие телефонной связи для обращений потребителей услуг к уполномоченным должностным лицам территориальной сетевой организации</t>
  </si>
  <si>
    <t>2.1. Наличие единого телефонного номера для приема обращений потребителей услуг</t>
  </si>
  <si>
    <t>(наличие - 1, отсутствие - 0)</t>
  </si>
  <si>
    <t>2.2. Наличие информационно-справочной системы для автоматизации обработки обращений потребителей услуг, поступивших по телефону</t>
  </si>
  <si>
    <t>2.3. Наличие системы автоинформирования потребителей услуг по телефону, предназначенной для доведения до них типовой информации</t>
  </si>
  <si>
    <t>3.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t>
  </si>
  <si>
    <t>4. Проведение мероприятий по доведению до сведения потребителей услуг необходимой информации, в том числе путем ее размещения в сети Интернет, на бумажных носителях или иными доступными способами</t>
  </si>
  <si>
    <t>(проведение - 1, отсутствие - 0)</t>
  </si>
  <si>
    <t>5. Простота и доступность схемы обжалования потребителями услуг действий должностных лиц территориальной сетевой организации, по критерию</t>
  </si>
  <si>
    <t>5.1. Общее количество обращений потребителей услуг о проведении консультаций по порядку обжалования действий (бездействия) территориальной сетевой организации в ходе исполнения своих функций, процентов от общего количества поступивших обращений</t>
  </si>
  <si>
    <t>6. Степень полноты, актуальности и достоверности предоставляемой потребителям услуг информации о деятельности территориальной сетевой организации - всего</t>
  </si>
  <si>
    <t>6.1. Общее количество обращений потребителей услуг о проведении консультаций по вопросам деятельности территориальной сетевой организации, процентов от общего количества поступивших обращений</t>
  </si>
  <si>
    <t>6.2. Количество обращений потребителей услуг с указанием на отсутствие необходимой информации, которая должна быть раскрыта территориальной сетевой организацией в соответствии с нормативными правовыми актами, процентов от общего количества поступивших обращений</t>
  </si>
  <si>
    <t>7. Итого по индикатору информативности</t>
  </si>
  <si>
    <t>С.В. Игнатьев</t>
  </si>
  <si>
    <t>Ф.И.О.</t>
  </si>
  <si>
    <t>подпись</t>
  </si>
  <si>
    <t>Форма 2.2 - Расчет</t>
  </si>
  <si>
    <t>значения индикатора исполнительности</t>
  </si>
  <si>
    <t>Наименование параметра (показателя), характеризующего индикатор</t>
  </si>
  <si>
    <t>Ф/П х 100,</t>
  </si>
  <si>
    <t>1. Соблюдение сроков по процедурам взаимодействия с потребителями услуг (заявителями) - всего</t>
  </si>
  <si>
    <t>1.1. Среднее время,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(заявителю), дней</t>
  </si>
  <si>
    <t>1.2. Среднее время, необходимое для оборудования точки поставки приборами учета с момента подачи заявления потребителем услуг:</t>
  </si>
  <si>
    <t>а) для физических лиц, включая индивидуальных предпринимателей, и юридических лиц - субъектов малого и среднего предпринимательства, дней</t>
  </si>
  <si>
    <t>б) для остальных потребителей услуг, дней</t>
  </si>
  <si>
    <t>1.3. Количество случаев отказа от заключения и случаев расторжения потребителем услуг договоров оказания услуг по передаче электрической энергии, процентов от общего количества заключенных территориальной сетевой организацией договоров с потребителями услуг (заявителями), кроме физических лиц</t>
  </si>
  <si>
    <t>2. Соблюдение требований нормативных правовых актов Российской Федерации по поддержанию качества электрической энергии, по критерию</t>
  </si>
  <si>
    <t>2.1. Количество обращений потребителей услуг с указанием на ненадлежащее качество электрической энергии, процентов от общего количества поступивших обращений</t>
  </si>
  <si>
    <t>3. Наличие взаимодействия с потребителями услуг при выводе оборудования в ремонт и (или) из эксплуатации</t>
  </si>
  <si>
    <t>3.1. Наличие (отсутствие) установленной процедуры согласования с потребителями услуг графиков вывода электросетевого оборудования в ремонт и (или) из эксплуатации</t>
  </si>
  <si>
    <t>3.2.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(или) из эксплуатации, процентов от общего количества поступивших обращений, кроме физических лиц</t>
  </si>
  <si>
    <t>4. Соблюдение требований нормативных правовых актов по защите персональных данных потребителей услуг (заявителей), по критерию</t>
  </si>
  <si>
    <t>4.1. Количество обращений потребителей услуг (заявителей) с указанием на неправомерность использования персональных данных потребителей услуг (заявителей), процентов от общего количества поступивших обращений</t>
  </si>
  <si>
    <t>5. Итого по индикатору исполнительности</t>
  </si>
  <si>
    <t>Информация об опросе</t>
  </si>
  <si>
    <t>Вид регулируемых услуг</t>
  </si>
  <si>
    <t>Услуги по передаче электрической энергии</t>
  </si>
  <si>
    <t>Технологическое присоединение</t>
  </si>
  <si>
    <t>Ввиду того что потребителями всего объема услуг являются следующие организации: 1. АО "Читаэнергосбыт" - гарантирующий поставщик на территории Республика Бурятия; 2. ООО "Энергосбыт п. Селенгинск" - энергосбытовая организация; 3. ПАО "МРСК Сибири - филиал Бурятэнерго" -  сетевая организация; 4. ООО "Селенгинские электросети" - сетевая организация, опрос не производился на основании п. 1 Единых стандартов качества обслуживания сетевыми организациями потребителей улуг сетевых рганизаций, утв. Приказом Минэнерго России от 15.04.2014 г. № 186</t>
  </si>
  <si>
    <t>Отчет об опросе потребителей за 2017 г. ОАО "Селенгинский ЦКК"</t>
  </si>
  <si>
    <t xml:space="preserve">Ввиду того  что данный вид услуги ОАО "Селенгинский ЦКК" не оказывается и тариф на нее регулирующим органом (РСТ РБ) не устанавливается - опрос не производился. </t>
  </si>
</sst>
</file>

<file path=xl/styles.xml><?xml version="1.0" encoding="utf-8"?>
<styleSheet xmlns="http://schemas.openxmlformats.org/spreadsheetml/2006/main">
  <numFmts count="97">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
    <numFmt numFmtId="167" formatCode="0.0%"/>
    <numFmt numFmtId="168" formatCode="0.000"/>
    <numFmt numFmtId="169" formatCode="_-* #,##0.00[$€-1]_-;\-* #,##0.00[$€-1]_-;_-* &quot;-&quot;??[$€-1]_-"/>
    <numFmt numFmtId="170" formatCode="0.0%_);\(0.0%\)"/>
    <numFmt numFmtId="171" formatCode="#,##0_);[Red]\(#,##0\)"/>
    <numFmt numFmtId="172" formatCode="#,##0;\(#,##0\)"/>
    <numFmt numFmtId="173" formatCode="_-* #,##0.00\ _$_-;\-* #,##0.00\ _$_-;_-* &quot;-&quot;??\ _$_-;_-@_-"/>
    <numFmt numFmtId="174" formatCode="#.##0\.00"/>
    <numFmt numFmtId="175" formatCode="#\.00"/>
    <numFmt numFmtId="176" formatCode="\$#\.00"/>
    <numFmt numFmtId="177" formatCode="#\."/>
    <numFmt numFmtId="178" formatCode="_-* #,##0\ &quot;руб&quot;_-;\-* #,##0\ &quot;руб&quot;_-;_-* &quot;-&quot;\ &quot;руб&quot;_-;_-@_-"/>
    <numFmt numFmtId="179" formatCode="&quot;?.&quot;#,##0_);[Red]\(&quot;?.&quot;#,##0\)"/>
    <numFmt numFmtId="180" formatCode="&quot;?.&quot;#,##0.00_);[Red]\(&quot;?.&quot;#,##0.00\)"/>
    <numFmt numFmtId="181" formatCode="General_)"/>
    <numFmt numFmtId="182" formatCode="_-* #,##0&quot;đ.&quot;_-;\-* #,##0&quot;đ.&quot;_-;_-* &quot;-&quot;&quot;đ.&quot;_-;_-@_-"/>
    <numFmt numFmtId="183" formatCode="_-* #,##0.00&quot;đ.&quot;_-;\-* #,##0.00&quot;đ.&quot;_-;_-* &quot;-&quot;??&quot;đ.&quot;_-;_-@_-"/>
    <numFmt numFmtId="184" formatCode="#,##0_);[Red]\(#,##0\);&quot;-&quot;_);[Blue]&quot;Error-&quot;@"/>
    <numFmt numFmtId="185" formatCode="_-* #,##0.00_-;_-* #,##0.00\-;_-* &quot;-&quot;??_-;_-@_-"/>
    <numFmt numFmtId="186" formatCode="&quot;L.&quot;\ #,##0;\-&quot;L.&quot;\ #,##0"/>
    <numFmt numFmtId="187" formatCode="_(&quot;USD&quot;* #,##0.00_);_(&quot;USD&quot;* \(#,##0.00\);_(&quot;USD&quot;* &quot;-&quot;??_);_(@_)"/>
    <numFmt numFmtId="188" formatCode="0.000%"/>
    <numFmt numFmtId="189" formatCode="_-&quot;F&quot;\ * #,##0.00_-;_-&quot;F&quot;\ * #,##0.00\-;_-&quot;F&quot;\ * &quot;-&quot;??_-;_-@_-"/>
    <numFmt numFmtId="190" formatCode="_-&quot;?&quot;* #,##0.0_-;\-&quot;?&quot;* #,##0.0_-;_-&quot;?&quot;* &quot;-&quot;??_-;_-@_-"/>
    <numFmt numFmtId="191" formatCode="_-* #,##0_-;\-* #,##0_-;_-* &quot;-&quot;_-;_-@_-"/>
    <numFmt numFmtId="192" formatCode="_-* #,##0.00_-;\-* #,##0.00_-;_-* &quot;-&quot;??_-;_-@_-"/>
    <numFmt numFmtId="193" formatCode="&quot;$&quot;#,##0.00;[Red]\-&quot;$&quot;#,##0.00"/>
    <numFmt numFmtId="194" formatCode="&quot;$&quot;#,##0_);[Red]\(&quot;$&quot;#,##0\)"/>
    <numFmt numFmtId="195" formatCode="0.0000000000"/>
    <numFmt numFmtId="196" formatCode="_(* #,##0.000_);_(* \(#,##0.000\);_(* &quot;-&quot;??_);_(@_)"/>
    <numFmt numFmtId="197" formatCode="\$#,##0\ ;\(\$#,##0\)"/>
    <numFmt numFmtId="198" formatCode="#,##0.000[$р.-419];\-#,##0.000[$р.-419]"/>
    <numFmt numFmtId="199" formatCode="_-* #,##0.0\ _$_-;\-* #,##0.0\ _$_-;_-* &quot;-&quot;??\ _$_-;_-@_-"/>
    <numFmt numFmtId="200" formatCode="0.0"/>
    <numFmt numFmtId="201" formatCode="#.00"/>
    <numFmt numFmtId="202" formatCode="#,##0.0_);\(#,##0.0\)"/>
    <numFmt numFmtId="203" formatCode="#."/>
    <numFmt numFmtId="204" formatCode="#,##0_ ;[Red]\-#,##0\ "/>
    <numFmt numFmtId="205" formatCode="#####"/>
    <numFmt numFmtId="206" formatCode="#,##0_);[Blue]\(#,##0\)"/>
    <numFmt numFmtId="207" formatCode="_-* #,##0\ _P_t_s_-;\-* #,##0\ _P_t_s_-;_-* &quot;-&quot;\ _P_t_s_-;_-@_-"/>
    <numFmt numFmtId="208" formatCode="_(* #,##0.00_);_(* \(#,##0.00\);_(* &quot;-&quot;??_);_(@_)"/>
    <numFmt numFmtId="209" formatCode="\9\1#,##0.000\2\8"/>
    <numFmt numFmtId="210" formatCode="hh:mm:ss\ AM/PM_)"/>
    <numFmt numFmtId="211" formatCode="#,##0.0_);\(#,##0.0\);\-_)"/>
    <numFmt numFmtId="212" formatCode="#,##0\x_);\(#,##0\x\)"/>
    <numFmt numFmtId="213" formatCode="#,##0__\ \ \ \ "/>
    <numFmt numFmtId="214" formatCode="_-* #,##0\ &quot;Pts&quot;_-;\-* #,##0\ &quot;Pts&quot;_-;_-* &quot;-&quot;\ &quot;Pts&quot;_-;_-@_-"/>
    <numFmt numFmtId="215" formatCode="_-* #,##0.00\ &quot;Pts&quot;_-;\-* #,##0.00\ &quot;Pts&quot;_-;_-* &quot;-&quot;??\ &quot;Pts&quot;_-;_-@_-"/>
    <numFmt numFmtId="216" formatCode="#,##0,"/>
    <numFmt numFmtId="217" formatCode="_-&quot;£&quot;* #,##0_-;\-&quot;£&quot;* #,##0_-;_-&quot;£&quot;* &quot;-&quot;_-;_-@_-"/>
    <numFmt numFmtId="218" formatCode="#,##0.0_);[Red]\(#,##0.0\)"/>
    <numFmt numFmtId="219" formatCode="_-&quot;£&quot;* #,##0.00_-;\-&quot;£&quot;* #,##0.00_-;_-&quot;£&quot;* &quot;-&quot;??_-;_-@_-"/>
    <numFmt numFmtId="220" formatCode="\$#.00"/>
    <numFmt numFmtId="221" formatCode="\$#."/>
    <numFmt numFmtId="222" formatCode="#,##0.00\x_);\(#,##0.00\x\);\-_)"/>
    <numFmt numFmtId="223" formatCode="_ &quot;$&quot;* #,##0.00_ ;_ &quot;$&quot;* \-#,##0.00_ ;_ &quot;$&quot;* &quot;-&quot;??_ ;_ @_ "/>
    <numFmt numFmtId="224" formatCode="#,##0.00&quot;т.р.&quot;;\-#,##0.00&quot;т.р.&quot;"/>
    <numFmt numFmtId="225" formatCode="#,##0.0;[Red]#,##0.0"/>
    <numFmt numFmtId="226" formatCode="_-* #,##0_đ_._-;\-* #,##0_đ_._-;_-* &quot;-&quot;_đ_._-;_-@_-"/>
    <numFmt numFmtId="227" formatCode="_-* #,##0.00_đ_._-;\-* #,##0.00_đ_._-;_-* &quot;-&quot;??_đ_._-;_-@_-"/>
    <numFmt numFmtId="228" formatCode="#,##0.00_);[Red]\(#,##0.00\)"/>
    <numFmt numFmtId="229" formatCode="\(#,##0.0\)"/>
    <numFmt numFmtId="230" formatCode="#,##0\ &quot;?.&quot;;\-#,##0\ &quot;?.&quot;"/>
    <numFmt numFmtId="231" formatCode="0%;\(0%\)"/>
    <numFmt numFmtId="232" formatCode="_-&quot;?&quot;* #,##0_-;\-&quot;?&quot;* #,##0_-;_-&quot;?&quot;* &quot;-&quot;??_-;_-@_-"/>
    <numFmt numFmtId="233" formatCode="#,##0.00%_);\(#,##0.00%\);\-_)"/>
    <numFmt numFmtId="234" formatCode="%#.00"/>
    <numFmt numFmtId="235" formatCode="&quot;$&quot;#,##0;&quot;$&quot;\-#,##0"/>
    <numFmt numFmtId="236" formatCode="#,##0______;;&quot;------------      &quot;"/>
    <numFmt numFmtId="237" formatCode="#,##0."/>
    <numFmt numFmtId="238" formatCode="mm/dd/yy"/>
    <numFmt numFmtId="239" formatCode="#,##0;[Red]#,##0"/>
    <numFmt numFmtId="240" formatCode="_-&quot;?&quot;* #,##0_-;\-&quot;?&quot;* #,##0_-;_-&quot;?&quot;* &quot;-&quot;_-;_-@_-"/>
    <numFmt numFmtId="241" formatCode="_ &quot;$&quot;* #,##0_ ;_ &quot;$&quot;* \-#,##0_ ;_ &quot;$&quot;* &quot;-&quot;_ ;_ @_ "/>
    <numFmt numFmtId="242" formatCode="#,##0\в"/>
    <numFmt numFmtId="243" formatCode="#,##0.000_ ;\-#,##0.000\ "/>
    <numFmt numFmtId="244" formatCode="#,##0.00_ ;[Red]\-#,##0.00\ "/>
    <numFmt numFmtId="245" formatCode="_-* #,##0.000_р_._-;\-* #,##0.000_р_._-;_-* &quot;-&quot;??_р_._-;_-@_-"/>
    <numFmt numFmtId="246" formatCode="_-* #,##0.00\ &quot;р.&quot;_-;_-* \-#,##0.00\ &quot;р.&quot;;_-* &quot;-&quot;??\ &quot;р.&quot;_-;_-@_-"/>
    <numFmt numFmtId="247" formatCode="0_)"/>
    <numFmt numFmtId="248" formatCode="#,##0\т"/>
    <numFmt numFmtId="249" formatCode="_-* #,##0\ _р_._-;\-* #,##0\ _р_._-;_-* &quot;-&quot;\ _р_._-;_-@_-"/>
    <numFmt numFmtId="250" formatCode="_-* #,##0.00\ _р_._-;\-* #,##0.00\ _р_._-;_-* &quot;-&quot;??\ _р_._-;_-@_-"/>
    <numFmt numFmtId="251" formatCode="#,##0.00_);\(#,##0.00\);\-_)"/>
    <numFmt numFmtId="252" formatCode="_-* #,##0\ _$_-;\-* #,##0\ _$_-;_-* &quot;-&quot;\ _$_-;_-@_-"/>
    <numFmt numFmtId="253" formatCode="#,###"/>
    <numFmt numFmtId="254" formatCode="#,##0.00_ ;\-#,##0.00\ "/>
    <numFmt numFmtId="255" formatCode="%#\.00"/>
  </numFmts>
  <fonts count="219">
    <font>
      <sz val="11"/>
      <color theme="1"/>
      <name val="Calibri"/>
      <family val="2"/>
      <scheme val="minor"/>
    </font>
    <font>
      <sz val="11"/>
      <color theme="1"/>
      <name val="Calibri"/>
      <family val="2"/>
      <scheme val="minor"/>
    </font>
    <font>
      <sz val="11"/>
      <color theme="1"/>
      <name val="Calibri"/>
      <family val="2"/>
      <charset val="204"/>
      <scheme val="minor"/>
    </font>
    <font>
      <u/>
      <sz val="11"/>
      <color theme="10"/>
      <name val="Calibri"/>
      <family val="2"/>
      <scheme val="minor"/>
    </font>
    <font>
      <sz val="10"/>
      <name val="Arial Cyr"/>
      <charset val="204"/>
    </font>
    <font>
      <sz val="10"/>
      <name val="Times New Roman Cyr"/>
      <charset val="204"/>
    </font>
    <font>
      <sz val="10"/>
      <name val="Times New Roman Cyr"/>
    </font>
    <font>
      <sz val="10"/>
      <name val="Times New Roman CYR"/>
      <family val="1"/>
      <charset val="204"/>
    </font>
    <font>
      <sz val="10"/>
      <name val="Times New Roman"/>
      <family val="1"/>
      <charset val="204"/>
    </font>
    <font>
      <sz val="9"/>
      <name val="Times New Roman CYR"/>
      <family val="1"/>
      <charset val="204"/>
    </font>
    <font>
      <b/>
      <sz val="12"/>
      <name val="Times New Roman Cyr"/>
      <family val="1"/>
      <charset val="204"/>
    </font>
    <font>
      <b/>
      <sz val="12"/>
      <name val="Times New Roman"/>
      <family val="1"/>
      <charset val="204"/>
    </font>
    <font>
      <b/>
      <sz val="12"/>
      <name val="Times New Roman"/>
      <family val="1"/>
    </font>
    <font>
      <sz val="12"/>
      <name val="Arial Cyr"/>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family val="2"/>
    </font>
    <font>
      <sz val="10"/>
      <color indexed="8"/>
      <name val="Arial"/>
      <family val="2"/>
      <charset val="204"/>
    </font>
    <font>
      <sz val="10"/>
      <name val="Helv"/>
      <family val="2"/>
      <charset val="204"/>
    </font>
    <font>
      <sz val="10"/>
      <color indexed="8"/>
      <name val="Verdana"/>
      <family val="2"/>
      <charset val="204"/>
    </font>
    <font>
      <sz val="10"/>
      <name val="Arial Cyr"/>
      <family val="2"/>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theme="1"/>
      <name val="Agency FB"/>
      <family val="2"/>
    </font>
    <font>
      <sz val="11"/>
      <color indexed="9"/>
      <name val="Calibri"/>
      <family val="2"/>
      <charset val="204"/>
    </font>
    <font>
      <u/>
      <sz val="10"/>
      <color indexed="12"/>
      <name val="Courier"/>
      <family val="3"/>
    </font>
    <font>
      <u/>
      <sz val="10"/>
      <color indexed="12"/>
      <name val="Arial Cyr"/>
      <charset val="204"/>
    </font>
    <font>
      <sz val="8"/>
      <name val="Times New Roman"/>
      <family val="1"/>
      <charset val="204"/>
    </font>
    <font>
      <sz val="11"/>
      <color indexed="20"/>
      <name val="Calibri"/>
      <family val="2"/>
      <charset val="204"/>
    </font>
    <font>
      <u/>
      <sz val="10"/>
      <color indexed="14"/>
      <name val="MS Sans Serif"/>
      <family val="2"/>
      <charset val="204"/>
    </font>
    <font>
      <sz val="9"/>
      <color indexed="56"/>
      <name val="Frutiger 45 Light"/>
      <family val="2"/>
    </font>
    <font>
      <sz val="10"/>
      <name val="Times New Roman"/>
      <family val="1"/>
    </font>
    <font>
      <sz val="1"/>
      <color indexed="8"/>
      <name val="Courier"/>
      <family val="3"/>
    </font>
    <font>
      <sz val="9"/>
      <name val="Arial Cyr"/>
      <family val="2"/>
      <charset val="204"/>
    </font>
    <font>
      <sz val="10"/>
      <color indexed="8"/>
      <name val="MS Sans Serif"/>
      <family val="2"/>
      <charset val="204"/>
    </font>
    <font>
      <b/>
      <sz val="11"/>
      <color indexed="52"/>
      <name val="Calibri"/>
      <family val="2"/>
      <charset val="204"/>
    </font>
    <font>
      <sz val="10"/>
      <name val="Tahoma"/>
      <family val="2"/>
      <charset val="204"/>
    </font>
    <font>
      <b/>
      <sz val="10"/>
      <color indexed="9"/>
      <name val="Arial"/>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sz val="10"/>
      <name val="MS Serif"/>
      <family val="2"/>
      <charset val="204"/>
    </font>
    <font>
      <sz val="10"/>
      <name val="Courier"/>
      <family val="3"/>
    </font>
    <font>
      <b/>
      <sz val="10"/>
      <color indexed="12"/>
      <name val="Arial Cyr"/>
      <family val="2"/>
      <charset val="204"/>
    </font>
    <font>
      <sz val="12"/>
      <name val="Tms Rmn"/>
    </font>
    <font>
      <sz val="10"/>
      <color indexed="8"/>
      <name val="Arial"/>
      <family val="2"/>
    </font>
    <font>
      <sz val="8"/>
      <name val="Arial Cyr"/>
      <charset val="204"/>
    </font>
    <font>
      <sz val="12"/>
      <name val="Tms Rmn"/>
      <charset val="204"/>
    </font>
    <font>
      <u/>
      <sz val="8"/>
      <color indexed="12"/>
      <name val="Arial Cyr"/>
      <charset val="204"/>
    </font>
    <font>
      <sz val="10"/>
      <color indexed="16"/>
      <name val="MS Serif"/>
      <family val="2"/>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8"/>
      <name val="Arial"/>
      <family val="2"/>
    </font>
    <font>
      <sz val="10"/>
      <name val="Arial"/>
      <family val="2"/>
    </font>
    <font>
      <sz val="9"/>
      <name val="Futura UBS Bk"/>
      <family val="2"/>
    </font>
    <font>
      <sz val="6"/>
      <color indexed="16"/>
      <name val="Palatino"/>
      <family val="1"/>
    </font>
    <font>
      <b/>
      <sz val="12"/>
      <name val="Arial"/>
      <family val="2"/>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1"/>
      <color indexed="8"/>
      <name val="Courier"/>
      <family val="3"/>
    </font>
    <font>
      <b/>
      <sz val="8"/>
      <name val="Arial Cyr"/>
      <charset val="204"/>
    </font>
    <font>
      <b/>
      <sz val="8"/>
      <name val="MS Sans Serif"/>
      <family val="2"/>
      <charset val="204"/>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b/>
      <u/>
      <sz val="16"/>
      <name val="Arial"/>
      <family val="2"/>
      <charset val="204"/>
    </font>
    <font>
      <sz val="11"/>
      <color indexed="52"/>
      <name val="Calibri"/>
      <family val="2"/>
      <charset val="204"/>
    </font>
    <font>
      <b/>
      <sz val="14"/>
      <color indexed="24"/>
      <name val="Book Antiqua"/>
      <family val="1"/>
    </font>
    <font>
      <i/>
      <sz val="10"/>
      <name val="PragmaticaC"/>
      <charset val="204"/>
    </font>
    <font>
      <sz val="12"/>
      <name val="Gill Sans"/>
    </font>
    <font>
      <b/>
      <sz val="10"/>
      <color indexed="9"/>
      <name val="Arial"/>
      <family val="2"/>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sz val="9"/>
      <name val="Tahoma"/>
      <family val="2"/>
      <charset val="204"/>
    </font>
    <font>
      <b/>
      <sz val="11"/>
      <color indexed="63"/>
      <name val="Calibri"/>
      <family val="2"/>
      <charset val="204"/>
    </font>
    <font>
      <b/>
      <sz val="20"/>
      <name val="Times New Roman"/>
      <family val="1"/>
      <charset val="204"/>
    </font>
    <font>
      <sz val="10"/>
      <color indexed="16"/>
      <name val="Helvetica-Black"/>
    </font>
    <font>
      <b/>
      <sz val="14"/>
      <name val="Arial"/>
      <family val="2"/>
    </font>
    <font>
      <i/>
      <sz val="14"/>
      <name val="Times New Roman"/>
      <family val="1"/>
    </font>
    <font>
      <b/>
      <sz val="22"/>
      <name val="Book Antiqua"/>
      <family val="1"/>
    </font>
    <font>
      <sz val="22"/>
      <name val="UBSHeadline"/>
      <family val="1"/>
    </font>
    <font>
      <sz val="9"/>
      <name val="Arial"/>
      <family val="2"/>
    </font>
    <font>
      <u/>
      <sz val="10"/>
      <name val="Arial"/>
      <family val="2"/>
      <charset val="204"/>
    </font>
    <font>
      <sz val="8"/>
      <name val="Helv"/>
    </font>
    <font>
      <sz val="10"/>
      <name val="Tms Rmn"/>
    </font>
    <font>
      <i/>
      <sz val="12"/>
      <name val="Tms Rmn"/>
      <charset val="204"/>
    </font>
    <font>
      <b/>
      <sz val="10"/>
      <color indexed="10"/>
      <name val="Arial Cyr"/>
      <family val="2"/>
      <charset val="204"/>
    </font>
    <font>
      <b/>
      <sz val="10"/>
      <name val="MS Sans Serif"/>
      <family val="2"/>
      <charset val="204"/>
    </font>
    <font>
      <sz val="8"/>
      <name val="Wingdings"/>
      <charset val="2"/>
    </font>
    <font>
      <sz val="9.5"/>
      <color indexed="23"/>
      <name val="Helvetica-Black"/>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i/>
      <sz val="8"/>
      <name val="Arial"/>
      <family val="2"/>
      <charset val="204"/>
    </font>
    <font>
      <sz val="8"/>
      <name val="MS Sans Serif"/>
      <family val="2"/>
      <charset val="204"/>
    </font>
    <font>
      <sz val="8"/>
      <name val="Arial Cyr"/>
      <family val="2"/>
      <charset val="204"/>
    </font>
    <font>
      <b/>
      <sz val="10"/>
      <color indexed="9"/>
      <name val="Verdana"/>
      <family val="2"/>
      <charset val="204"/>
    </font>
    <font>
      <sz val="10"/>
      <color indexed="9"/>
      <name val="Arial"/>
      <family val="2"/>
      <charset val="204"/>
    </font>
    <font>
      <b/>
      <sz val="9"/>
      <name val="Arial"/>
      <family val="2"/>
      <charset val="204"/>
    </font>
    <font>
      <b/>
      <sz val="8"/>
      <color indexed="8"/>
      <name val="Helv"/>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sz val="11"/>
      <name val="Tahoma"/>
      <family val="2"/>
      <charset val="204"/>
    </font>
    <font>
      <b/>
      <sz val="11"/>
      <color indexed="8"/>
      <name val="Calibri"/>
      <family val="2"/>
      <charset val="204"/>
    </font>
    <font>
      <b/>
      <sz val="8"/>
      <name val="Palatino"/>
      <family val="1"/>
    </font>
    <font>
      <u/>
      <sz val="8"/>
      <color indexed="8"/>
      <name val="Arial"/>
      <family val="2"/>
    </font>
    <font>
      <b/>
      <sz val="14"/>
      <name val="Times New Roman"/>
      <family val="1"/>
      <charset val="204"/>
    </font>
    <font>
      <sz val="11"/>
      <color indexed="10"/>
      <name val="Calibri"/>
      <family val="2"/>
      <charset val="204"/>
    </font>
    <font>
      <b/>
      <i/>
      <sz val="8"/>
      <name val="Helv"/>
    </font>
    <font>
      <sz val="10"/>
      <name val="Arial Narrow"/>
      <family val="2"/>
      <charset val="204"/>
    </font>
    <font>
      <sz val="11"/>
      <color rgb="FF3F3F76"/>
      <name val="Agency FB"/>
      <family val="2"/>
    </font>
    <font>
      <b/>
      <sz val="8"/>
      <name val="Arial Cyr"/>
      <family val="2"/>
      <charset val="204"/>
    </font>
    <font>
      <b/>
      <sz val="11"/>
      <color rgb="FFFA7D00"/>
      <name val="Agency FB"/>
      <family val="2"/>
    </font>
    <font>
      <b/>
      <u/>
      <sz val="11"/>
      <color indexed="12"/>
      <name val="Arial"/>
      <family val="2"/>
      <charset val="204"/>
    </font>
    <font>
      <u/>
      <sz val="9"/>
      <color indexed="12"/>
      <name val="Tahoma"/>
      <family val="2"/>
      <charset val="204"/>
    </font>
    <font>
      <b/>
      <u/>
      <sz val="9"/>
      <color indexed="12"/>
      <name val="Tahoma"/>
      <family val="2"/>
      <charset val="204"/>
    </font>
    <font>
      <u/>
      <sz val="10"/>
      <color theme="10"/>
      <name val="Arial Cyr"/>
      <charset val="204"/>
    </font>
    <font>
      <u/>
      <sz val="11"/>
      <color theme="10"/>
      <name val="Calibri"/>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9"/>
      <name val="Tahoma"/>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sz val="10"/>
      <color theme="1"/>
      <name val="Arial Cyr"/>
      <family val="2"/>
      <charset val="204"/>
    </font>
    <font>
      <sz val="10"/>
      <color theme="1"/>
      <name val="Calibri"/>
      <family val="2"/>
      <scheme val="minor"/>
    </font>
    <font>
      <sz val="10"/>
      <name val="Calibri"/>
      <family val="1"/>
      <scheme val="minor"/>
    </font>
    <font>
      <sz val="10"/>
      <color theme="1"/>
      <name val="Calibri"/>
      <family val="1"/>
      <scheme val="minor"/>
    </font>
    <font>
      <sz val="9"/>
      <color indexed="11"/>
      <name val="Tahoma"/>
      <family val="2"/>
      <charset val="204"/>
    </font>
    <font>
      <sz val="10"/>
      <color theme="1"/>
      <name val="Arial Narrow"/>
      <family val="2"/>
      <charset val="204"/>
    </font>
    <font>
      <sz val="11"/>
      <color theme="1"/>
      <name val="Calibri"/>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9"/>
      <name val="Arial Cyr"/>
      <charset val="204"/>
    </font>
    <font>
      <sz val="11"/>
      <color indexed="10"/>
      <name val="Arial Cyr"/>
      <family val="2"/>
      <charset val="204"/>
    </font>
    <font>
      <b/>
      <i/>
      <sz val="12"/>
      <color theme="1"/>
      <name val="Times New Roman"/>
      <family val="1"/>
      <charset val="204"/>
    </font>
    <font>
      <sz val="12"/>
      <color theme="1"/>
      <name val="Times New Roman"/>
      <family val="1"/>
      <charset val="204"/>
    </font>
    <font>
      <b/>
      <sz val="12"/>
      <color theme="1"/>
      <name val="Times New Roman"/>
      <family val="1"/>
      <charset val="204"/>
    </font>
    <font>
      <i/>
      <u/>
      <sz val="12"/>
      <color theme="10"/>
      <name val="Times New Roman"/>
      <family val="1"/>
      <charset val="204"/>
    </font>
    <font>
      <b/>
      <i/>
      <u/>
      <sz val="12"/>
      <color theme="1"/>
      <name val="Times New Roman"/>
      <family val="1"/>
      <charset val="204"/>
    </font>
    <font>
      <sz val="12"/>
      <name val="Times New Roman"/>
      <family val="1"/>
      <charset val="204"/>
    </font>
    <font>
      <sz val="12"/>
      <color theme="0"/>
      <name val="Times New Roman"/>
      <family val="1"/>
      <charset val="204"/>
    </font>
    <font>
      <b/>
      <i/>
      <sz val="14"/>
      <color theme="1"/>
      <name val="Times New Roman"/>
      <family val="1"/>
      <charset val="204"/>
    </font>
    <font>
      <sz val="12"/>
      <name val="Times New Roman CYR"/>
      <family val="1"/>
      <charset val="204"/>
    </font>
    <font>
      <b/>
      <sz val="12"/>
      <name val="Times New Roman Cyr"/>
      <charset val="204"/>
    </font>
    <font>
      <i/>
      <sz val="12"/>
      <name val="Times New Roman"/>
      <family val="1"/>
      <charset val="204"/>
    </font>
    <font>
      <sz val="10"/>
      <color theme="0"/>
      <name val="Times New Roman Cyr"/>
      <charset val="204"/>
    </font>
    <font>
      <i/>
      <u/>
      <sz val="12"/>
      <color theme="1"/>
      <name val="Times New Roman"/>
      <family val="1"/>
      <charset val="204"/>
    </font>
    <font>
      <sz val="14"/>
      <name val="Times New Roman"/>
      <family val="1"/>
      <charset val="204"/>
    </font>
    <font>
      <vertAlign val="superscript"/>
      <sz val="12"/>
      <name val="Times New Roman"/>
      <family val="1"/>
      <charset val="204"/>
    </font>
    <font>
      <vertAlign val="superscript"/>
      <sz val="8"/>
      <name val="Times New Roman"/>
      <family val="1"/>
      <charset val="204"/>
    </font>
    <font>
      <sz val="7"/>
      <name val="Times New Roman"/>
      <family val="1"/>
      <charset val="204"/>
    </font>
    <font>
      <sz val="11"/>
      <name val="Times New Roman"/>
      <family val="1"/>
      <charset val="204"/>
    </font>
    <font>
      <i/>
      <sz val="9"/>
      <name val="Times New Roman"/>
      <family val="1"/>
      <charset val="204"/>
    </font>
    <font>
      <vertAlign val="subscript"/>
      <sz val="12"/>
      <name val="Times New Roman"/>
      <family val="1"/>
      <charset val="204"/>
    </font>
    <font>
      <i/>
      <sz val="8"/>
      <name val="Times New Roman"/>
      <family val="1"/>
      <charset val="204"/>
    </font>
    <font>
      <vertAlign val="subscript"/>
      <sz val="10"/>
      <name val="Times New Roman"/>
      <family val="1"/>
      <charset val="204"/>
    </font>
    <font>
      <b/>
      <vertAlign val="superscript"/>
      <sz val="12"/>
      <name val="Times New Roman"/>
      <family val="1"/>
      <charset val="204"/>
    </font>
    <font>
      <vertAlign val="superscript"/>
      <sz val="10"/>
      <name val="Times New Roman"/>
      <family val="1"/>
      <charset val="204"/>
    </font>
    <font>
      <b/>
      <sz val="13"/>
      <name val="Times New Roman"/>
      <family val="1"/>
      <charset val="204"/>
    </font>
    <font>
      <sz val="13"/>
      <name val="Times New Roman"/>
      <family val="1"/>
      <charset val="204"/>
    </font>
    <font>
      <i/>
      <sz val="8"/>
      <color theme="1"/>
      <name val="Times New Roman"/>
      <family val="1"/>
      <charset val="204"/>
    </font>
    <font>
      <sz val="9"/>
      <name val="Times New Roman"/>
      <family val="1"/>
      <charset val="204"/>
    </font>
    <font>
      <sz val="8"/>
      <name val="Calibri"/>
      <family val="2"/>
      <charset val="204"/>
      <scheme val="minor"/>
    </font>
    <font>
      <sz val="8"/>
      <color theme="1"/>
      <name val="Calibri"/>
      <family val="2"/>
      <scheme val="minor"/>
    </font>
    <font>
      <b/>
      <sz val="11"/>
      <color theme="1"/>
      <name val="Times New Roman"/>
      <family val="1"/>
      <charset val="204"/>
    </font>
    <font>
      <b/>
      <i/>
      <u/>
      <sz val="11"/>
      <color theme="1"/>
      <name val="Times New Roman"/>
      <family val="1"/>
      <charset val="204"/>
    </font>
    <font>
      <sz val="8"/>
      <color theme="1"/>
      <name val="Times New Roman"/>
      <family val="1"/>
      <charset val="204"/>
    </font>
    <font>
      <sz val="9"/>
      <color theme="1"/>
      <name val="Times New Roman"/>
      <family val="1"/>
      <charset val="204"/>
    </font>
    <font>
      <u/>
      <sz val="11"/>
      <color theme="1"/>
      <name val="Times New Roman"/>
      <family val="1"/>
      <charset val="204"/>
    </font>
    <font>
      <sz val="8"/>
      <color theme="1"/>
      <name val="Calibri"/>
      <family val="2"/>
      <charset val="204"/>
      <scheme val="minor"/>
    </font>
  </fonts>
  <fills count="73">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rgb="FFFFCC99"/>
      </patternFill>
    </fill>
    <fill>
      <patternFill patternType="solid">
        <fgColor rgb="FFF2F2F2"/>
      </patternFill>
    </fill>
    <fill>
      <patternFill patternType="solid">
        <fgColor indexed="31"/>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6" tint="0.79998168889431442"/>
        <bgColor theme="6" tint="0.7999816888943144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9"/>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3"/>
        <bgColor indexed="8"/>
      </patternFill>
    </fill>
    <fill>
      <patternFill patternType="darkVertica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64"/>
      </patternFill>
    </fill>
    <fill>
      <patternFill patternType="solid">
        <fgColor indexed="61"/>
        <bgColor indexed="64"/>
      </patternFill>
    </fill>
    <fill>
      <patternFill patternType="solid">
        <fgColor indexed="63"/>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23"/>
        <bgColor indexed="24"/>
      </patternFill>
    </fill>
    <fill>
      <patternFill patternType="solid">
        <fgColor indexed="9"/>
        <bgColor indexed="9"/>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hair">
        <color indexed="64"/>
      </left>
      <right style="hair">
        <color indexed="64"/>
      </right>
      <top style="thin">
        <color indexed="64"/>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double">
        <color indexed="64"/>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thin">
        <color indexed="62"/>
      </top>
      <bottom style="double">
        <color indexed="62"/>
      </bottom>
      <diagonal/>
    </border>
    <border>
      <left/>
      <right/>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449">
    <xf numFmtId="0" fontId="0" fillId="0" borderId="0"/>
    <xf numFmtId="0" fontId="2"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xf numFmtId="0" fontId="5" fillId="0" borderId="0"/>
    <xf numFmtId="0" fontId="6" fillId="0" borderId="0"/>
    <xf numFmtId="0" fontId="4" fillId="0" borderId="0"/>
    <xf numFmtId="9" fontId="4" fillId="0" borderId="0" applyFont="0" applyFill="0" applyBorder="0" applyAlignment="0" applyProtection="0"/>
    <xf numFmtId="0" fontId="14" fillId="0" borderId="0"/>
    <xf numFmtId="169" fontId="14" fillId="0" borderId="0"/>
    <xf numFmtId="0" fontId="15" fillId="0" borderId="0"/>
    <xf numFmtId="0" fontId="16" fillId="0" borderId="0"/>
    <xf numFmtId="167" fontId="17" fillId="0" borderId="0">
      <alignment vertical="top"/>
    </xf>
    <xf numFmtId="167" fontId="18" fillId="0" borderId="0">
      <alignment vertical="top"/>
    </xf>
    <xf numFmtId="170" fontId="18" fillId="6" borderId="0">
      <alignment vertical="top"/>
    </xf>
    <xf numFmtId="167" fontId="18" fillId="3" borderId="0">
      <alignment vertical="top"/>
    </xf>
    <xf numFmtId="40" fontId="19" fillId="0" borderId="0" applyFont="0" applyFill="0" applyBorder="0" applyAlignment="0" applyProtection="0"/>
    <xf numFmtId="0" fontId="20"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21" fillId="0" borderId="0"/>
    <xf numFmtId="0" fontId="21" fillId="0" borderId="0"/>
    <xf numFmtId="0" fontId="14" fillId="0" borderId="0"/>
    <xf numFmtId="0" fontId="15" fillId="0" borderId="0"/>
    <xf numFmtId="0" fontId="22" fillId="0" borderId="0">
      <alignment vertical="top"/>
    </xf>
    <xf numFmtId="0" fontId="15" fillId="0" borderId="0"/>
    <xf numFmtId="0" fontId="14" fillId="0" borderId="0"/>
    <xf numFmtId="0" fontId="15"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23" fillId="0" borderId="0"/>
    <xf numFmtId="0" fontId="15" fillId="0" borderId="0"/>
    <xf numFmtId="0" fontId="23" fillId="0" borderId="0"/>
    <xf numFmtId="0" fontId="23"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23" fillId="0" borderId="0"/>
    <xf numFmtId="0" fontId="15" fillId="0" borderId="0"/>
    <xf numFmtId="0" fontId="23" fillId="0" borderId="0"/>
    <xf numFmtId="0" fontId="23"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23" fillId="0" borderId="0"/>
    <xf numFmtId="0" fontId="15" fillId="0" borderId="0"/>
    <xf numFmtId="0" fontId="14" fillId="0" borderId="0"/>
    <xf numFmtId="0" fontId="21" fillId="0" borderId="0"/>
    <xf numFmtId="0" fontId="21" fillId="0" borderId="0"/>
    <xf numFmtId="0" fontId="14" fillId="0" borderId="0"/>
    <xf numFmtId="171"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171"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23" fillId="0" borderId="0"/>
    <xf numFmtId="0" fontId="15" fillId="0" borderId="0"/>
    <xf numFmtId="0" fontId="23" fillId="0" borderId="0"/>
    <xf numFmtId="0" fontId="23"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23" fillId="0" borderId="0"/>
    <xf numFmtId="0" fontId="15" fillId="0" borderId="0"/>
    <xf numFmtId="0" fontId="23" fillId="0" borderId="0"/>
    <xf numFmtId="0" fontId="23" fillId="0" borderId="0"/>
    <xf numFmtId="172" fontId="16" fillId="5" borderId="4">
      <alignment wrapText="1"/>
      <protection locked="0"/>
    </xf>
    <xf numFmtId="0" fontId="15" fillId="0" borderId="0"/>
    <xf numFmtId="0" fontId="24" fillId="10" borderId="22" applyNumberFormat="0">
      <alignment readingOrder="1"/>
      <protection locked="0"/>
    </xf>
    <xf numFmtId="0" fontId="14" fillId="0" borderId="0"/>
    <xf numFmtId="0" fontId="15" fillId="0" borderId="0"/>
    <xf numFmtId="0" fontId="2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169" fontId="15" fillId="0" borderId="0"/>
    <xf numFmtId="0" fontId="15" fillId="0" borderId="0"/>
    <xf numFmtId="169" fontId="15" fillId="0" borderId="0"/>
    <xf numFmtId="0" fontId="15" fillId="0" borderId="0"/>
    <xf numFmtId="16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169" fontId="15" fillId="0" borderId="0"/>
    <xf numFmtId="0" fontId="15"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169" fontId="14" fillId="0" borderId="0"/>
    <xf numFmtId="0" fontId="14" fillId="0" borderId="0"/>
    <xf numFmtId="0" fontId="15" fillId="0" borderId="0"/>
    <xf numFmtId="0" fontId="15"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23" fillId="0" borderId="0"/>
    <xf numFmtId="0" fontId="15" fillId="0" borderId="0"/>
    <xf numFmtId="0" fontId="23" fillId="0" borderId="0"/>
    <xf numFmtId="0" fontId="23"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23" fillId="0" borderId="0"/>
    <xf numFmtId="0" fontId="15" fillId="0" borderId="0"/>
    <xf numFmtId="0" fontId="14"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23" fillId="0" borderId="0"/>
    <xf numFmtId="0" fontId="15" fillId="0" borderId="0"/>
    <xf numFmtId="0" fontId="23" fillId="0" borderId="0"/>
    <xf numFmtId="0" fontId="23"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23" fillId="0" borderId="0"/>
    <xf numFmtId="0" fontId="14" fillId="0" borderId="0"/>
    <xf numFmtId="0" fontId="14" fillId="0" borderId="0"/>
    <xf numFmtId="0" fontId="14" fillId="0" borderId="0"/>
    <xf numFmtId="171"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0" fontId="14" fillId="0" borderId="0"/>
    <xf numFmtId="169" fontId="14" fillId="0" borderId="0"/>
    <xf numFmtId="0" fontId="14" fillId="0" borderId="0"/>
    <xf numFmtId="169" fontId="14" fillId="0" borderId="0"/>
    <xf numFmtId="0" fontId="15" fillId="0" borderId="0"/>
    <xf numFmtId="0" fontId="14" fillId="0" borderId="0"/>
    <xf numFmtId="0" fontId="15" fillId="0" borderId="0"/>
    <xf numFmtId="169" fontId="15" fillId="0" borderId="0"/>
    <xf numFmtId="0" fontId="15" fillId="0" borderId="0"/>
    <xf numFmtId="169" fontId="15" fillId="0" borderId="0"/>
    <xf numFmtId="0" fontId="15" fillId="0" borderId="0"/>
    <xf numFmtId="0" fontId="14" fillId="0" borderId="0"/>
    <xf numFmtId="171"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0" fontId="15" fillId="0" borderId="0"/>
    <xf numFmtId="169" fontId="15" fillId="0" borderId="0"/>
    <xf numFmtId="0" fontId="15" fillId="0" borderId="0"/>
    <xf numFmtId="0" fontId="15" fillId="0" borderId="0"/>
    <xf numFmtId="169" fontId="15" fillId="0" borderId="0"/>
    <xf numFmtId="0" fontId="15" fillId="0" borderId="0"/>
    <xf numFmtId="169"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1"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171"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5" fillId="0" borderId="0"/>
    <xf numFmtId="169"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169" fontId="14" fillId="0" borderId="0"/>
    <xf numFmtId="0" fontId="14" fillId="0" borderId="0"/>
    <xf numFmtId="169" fontId="14" fillId="0" borderId="0"/>
    <xf numFmtId="0" fontId="14" fillId="0" borderId="0"/>
    <xf numFmtId="0" fontId="15" fillId="0" borderId="0"/>
    <xf numFmtId="169" fontId="15" fillId="0" borderId="0"/>
    <xf numFmtId="0" fontId="14" fillId="0" borderId="0"/>
    <xf numFmtId="169" fontId="14" fillId="0" borderId="0"/>
    <xf numFmtId="0" fontId="14" fillId="0" borderId="0"/>
    <xf numFmtId="169" fontId="14" fillId="0" borderId="0"/>
    <xf numFmtId="0" fontId="15" fillId="0" borderId="0"/>
    <xf numFmtId="0" fontId="15" fillId="0" borderId="0"/>
    <xf numFmtId="0" fontId="4" fillId="0" borderId="0"/>
    <xf numFmtId="0" fontId="15" fillId="0" borderId="0"/>
    <xf numFmtId="169" fontId="15" fillId="0" borderId="0"/>
    <xf numFmtId="173" fontId="4" fillId="0" borderId="0" applyFont="0" applyFill="0" applyBorder="0" applyAlignment="0" applyProtection="0"/>
    <xf numFmtId="174" fontId="27" fillId="0" borderId="0">
      <protection locked="0"/>
    </xf>
    <xf numFmtId="175" fontId="27" fillId="0" borderId="0">
      <protection locked="0"/>
    </xf>
    <xf numFmtId="174" fontId="27" fillId="0" borderId="0">
      <protection locked="0"/>
    </xf>
    <xf numFmtId="175" fontId="27" fillId="0" borderId="0">
      <protection locked="0"/>
    </xf>
    <xf numFmtId="176" fontId="27" fillId="0" borderId="0">
      <protection locked="0"/>
    </xf>
    <xf numFmtId="177" fontId="27" fillId="0" borderId="23">
      <protection locked="0"/>
    </xf>
    <xf numFmtId="177" fontId="28" fillId="0" borderId="0">
      <protection locked="0"/>
    </xf>
    <xf numFmtId="177" fontId="28" fillId="0" borderId="0">
      <protection locked="0"/>
    </xf>
    <xf numFmtId="177" fontId="27" fillId="0" borderId="23">
      <protection locked="0"/>
    </xf>
    <xf numFmtId="178" fontId="4" fillId="0" borderId="0">
      <alignment horizontal="center"/>
    </xf>
    <xf numFmtId="0" fontId="29" fillId="11" borderId="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2" fillId="23"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179" fontId="29" fillId="0" borderId="0" applyFont="0" applyFill="0" applyBorder="0" applyAlignment="0" applyProtection="0"/>
    <xf numFmtId="180" fontId="29"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6" fillId="0" borderId="0"/>
    <xf numFmtId="181" fontId="25" fillId="0" borderId="24">
      <protection locked="0"/>
    </xf>
    <xf numFmtId="182" fontId="4" fillId="0" borderId="0" applyFont="0" applyFill="0" applyBorder="0" applyAlignment="0" applyProtection="0"/>
    <xf numFmtId="183" fontId="4" fillId="0" borderId="0" applyFont="0" applyFill="0" applyBorder="0" applyAlignment="0" applyProtection="0"/>
    <xf numFmtId="0" fontId="35" fillId="0" borderId="0">
      <alignment horizontal="center" wrapText="1"/>
      <protection locked="0"/>
    </xf>
    <xf numFmtId="0" fontId="36" fillId="13" borderId="0" applyNumberFormat="0" applyBorder="0" applyAlignment="0" applyProtection="0"/>
    <xf numFmtId="0" fontId="37" fillId="0" borderId="0" applyNumberFormat="0" applyFill="0" applyBorder="0" applyAlignment="0" applyProtection="0"/>
    <xf numFmtId="10" fontId="38" fillId="0" borderId="0" applyNumberFormat="0" applyFill="0" applyBorder="0" applyAlignment="0"/>
    <xf numFmtId="0" fontId="39" fillId="0" borderId="0"/>
    <xf numFmtId="0" fontId="40" fillId="0" borderId="0">
      <protection locked="0"/>
    </xf>
    <xf numFmtId="0" fontId="40" fillId="0" borderId="0">
      <protection locked="0"/>
    </xf>
    <xf numFmtId="184" fontId="41" fillId="0" borderId="0"/>
    <xf numFmtId="184" fontId="41" fillId="0" borderId="21"/>
    <xf numFmtId="0" fontId="42" fillId="0" borderId="0" applyFill="0" applyBorder="0" applyAlignment="0"/>
    <xf numFmtId="185" fontId="16" fillId="0" borderId="0" applyFill="0" applyBorder="0" applyAlignment="0"/>
    <xf numFmtId="186" fontId="16" fillId="0" borderId="0" applyFill="0" applyBorder="0" applyAlignment="0"/>
    <xf numFmtId="187" fontId="16" fillId="0" borderId="0" applyFill="0" applyBorder="0" applyAlignment="0"/>
    <xf numFmtId="188" fontId="16" fillId="0" borderId="0" applyFill="0" applyBorder="0" applyAlignment="0"/>
    <xf numFmtId="189" fontId="16" fillId="0" borderId="0" applyFill="0" applyBorder="0" applyAlignment="0"/>
    <xf numFmtId="190" fontId="16" fillId="0" borderId="0" applyFill="0" applyBorder="0" applyAlignment="0"/>
    <xf numFmtId="185" fontId="16" fillId="0" borderId="0" applyFill="0" applyBorder="0" applyAlignment="0"/>
    <xf numFmtId="0" fontId="43" fillId="31" borderId="22" applyNumberFormat="0" applyAlignment="0" applyProtection="0"/>
    <xf numFmtId="0" fontId="44" fillId="0" borderId="22" applyNumberFormat="0" applyAlignment="0">
      <protection locked="0"/>
    </xf>
    <xf numFmtId="37" fontId="45" fillId="32" borderId="1">
      <alignment horizontal="center" vertical="center"/>
    </xf>
    <xf numFmtId="0" fontId="46" fillId="33" borderId="25" applyNumberFormat="0" applyAlignment="0" applyProtection="0"/>
    <xf numFmtId="0" fontId="47" fillId="0" borderId="1">
      <alignment horizontal="left" vertical="center"/>
    </xf>
    <xf numFmtId="191" fontId="16" fillId="0" borderId="0" applyFont="0" applyFill="0" applyBorder="0" applyAlignment="0" applyProtection="0"/>
    <xf numFmtId="189" fontId="16" fillId="0" borderId="0" applyFont="0" applyFill="0" applyBorder="0" applyAlignment="0" applyProtection="0"/>
    <xf numFmtId="0" fontId="48" fillId="0" borderId="0" applyFont="0" applyFill="0" applyBorder="0" applyAlignment="0" applyProtection="0">
      <alignment horizontal="right"/>
    </xf>
    <xf numFmtId="0" fontId="48" fillId="0" borderId="0" applyFont="0" applyFill="0" applyBorder="0" applyAlignment="0" applyProtection="0"/>
    <xf numFmtId="0" fontId="48" fillId="0" borderId="0" applyFont="0" applyFill="0" applyBorder="0" applyAlignment="0" applyProtection="0">
      <alignment horizontal="right"/>
    </xf>
    <xf numFmtId="0" fontId="48" fillId="0" borderId="0" applyFont="0" applyFill="0" applyBorder="0" applyAlignment="0" applyProtection="0"/>
    <xf numFmtId="192" fontId="16" fillId="0" borderId="0" applyFont="0" applyFill="0" applyBorder="0" applyAlignment="0" applyProtection="0"/>
    <xf numFmtId="3" fontId="49" fillId="0" borderId="0" applyFont="0" applyFill="0" applyBorder="0" applyAlignment="0" applyProtection="0"/>
    <xf numFmtId="0" fontId="50" fillId="0" borderId="0" applyNumberFormat="0" applyAlignment="0">
      <alignment horizontal="left"/>
    </xf>
    <xf numFmtId="0" fontId="51" fillId="0" borderId="0" applyNumberFormat="0" applyAlignment="0"/>
    <xf numFmtId="181" fontId="52" fillId="34" borderId="24"/>
    <xf numFmtId="193" fontId="53" fillId="0" borderId="1"/>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5" fontId="16" fillId="0" borderId="0" applyFont="0" applyFill="0" applyBorder="0" applyAlignment="0" applyProtection="0"/>
    <xf numFmtId="185" fontId="16" fillId="0" borderId="0" applyFont="0" applyFill="0" applyBorder="0" applyAlignment="0" applyProtection="0"/>
    <xf numFmtId="0" fontId="48" fillId="0" borderId="0" applyFont="0" applyFill="0" applyBorder="0" applyAlignment="0" applyProtection="0">
      <alignment horizontal="right"/>
    </xf>
    <xf numFmtId="0" fontId="48" fillId="0" borderId="0" applyFont="0" applyFill="0" applyBorder="0" applyAlignment="0" applyProtection="0">
      <alignment horizontal="right"/>
    </xf>
    <xf numFmtId="196" fontId="16" fillId="0" borderId="0" applyFont="0" applyFill="0" applyBorder="0" applyAlignment="0" applyProtection="0"/>
    <xf numFmtId="197" fontId="49" fillId="0" borderId="0" applyFont="0" applyFill="0" applyBorder="0" applyAlignment="0" applyProtection="0"/>
    <xf numFmtId="0" fontId="48" fillId="0" borderId="0" applyFill="0" applyBorder="0" applyProtection="0">
      <alignment vertical="center"/>
    </xf>
    <xf numFmtId="0" fontId="49" fillId="0" borderId="0" applyFont="0" applyFill="0" applyBorder="0" applyAlignment="0" applyProtection="0"/>
    <xf numFmtId="0" fontId="48" fillId="0" borderId="0" applyFont="0" applyFill="0" applyBorder="0" applyAlignment="0" applyProtection="0"/>
    <xf numFmtId="14" fontId="54" fillId="0" borderId="0" applyFill="0" applyBorder="0" applyAlignment="0"/>
    <xf numFmtId="14" fontId="55" fillId="0" borderId="0">
      <alignment vertical="top"/>
    </xf>
    <xf numFmtId="198" fontId="4" fillId="0" borderId="0" applyFont="0" applyFill="0" applyBorder="0" applyAlignment="0" applyProtection="0"/>
    <xf numFmtId="199" fontId="4" fillId="0" borderId="0" applyFont="0" applyFill="0" applyBorder="0" applyAlignment="0" applyProtection="0"/>
    <xf numFmtId="0" fontId="48" fillId="0" borderId="26" applyNumberFormat="0" applyFont="0" applyFill="0" applyAlignment="0" applyProtection="0"/>
    <xf numFmtId="0" fontId="56" fillId="0" borderId="0" applyNumberFormat="0" applyFill="0" applyBorder="0" applyAlignment="0" applyProtection="0"/>
    <xf numFmtId="171" fontId="57" fillId="0" borderId="0">
      <alignment vertical="top"/>
    </xf>
    <xf numFmtId="38" fontId="57" fillId="0" borderId="0">
      <alignment vertical="top"/>
    </xf>
    <xf numFmtId="38" fontId="57" fillId="0" borderId="0">
      <alignment vertical="top"/>
    </xf>
    <xf numFmtId="189" fontId="16" fillId="0" borderId="0" applyFill="0" applyBorder="0" applyAlignment="0"/>
    <xf numFmtId="185" fontId="16" fillId="0" borderId="0" applyFill="0" applyBorder="0" applyAlignment="0"/>
    <xf numFmtId="189" fontId="16" fillId="0" borderId="0" applyFill="0" applyBorder="0" applyAlignment="0"/>
    <xf numFmtId="190" fontId="16" fillId="0" borderId="0" applyFill="0" applyBorder="0" applyAlignment="0"/>
    <xf numFmtId="185" fontId="16" fillId="0" borderId="0" applyFill="0" applyBorder="0" applyAlignment="0"/>
    <xf numFmtId="0" fontId="58" fillId="0" borderId="0" applyNumberFormat="0" applyAlignment="0">
      <alignment horizontal="left"/>
    </xf>
    <xf numFmtId="169" fontId="55" fillId="0" borderId="0" applyFont="0" applyFill="0" applyBorder="0" applyAlignment="0" applyProtection="0"/>
    <xf numFmtId="37" fontId="16" fillId="0" borderId="0"/>
    <xf numFmtId="0" fontId="59" fillId="0" borderId="0" applyNumberFormat="0" applyFill="0" applyBorder="0" applyAlignment="0" applyProtection="0"/>
    <xf numFmtId="200" fontId="60" fillId="0" borderId="0" applyFill="0" applyBorder="0" applyAlignment="0" applyProtection="0"/>
    <xf numFmtId="200" fontId="17" fillId="0" borderId="0" applyFill="0" applyBorder="0" applyAlignment="0" applyProtection="0"/>
    <xf numFmtId="200" fontId="61" fillId="0" borderId="0" applyFill="0" applyBorder="0" applyAlignment="0" applyProtection="0"/>
    <xf numFmtId="200" fontId="62" fillId="0" borderId="0" applyFill="0" applyBorder="0" applyAlignment="0" applyProtection="0"/>
    <xf numFmtId="200" fontId="63" fillId="0" borderId="0" applyFill="0" applyBorder="0" applyAlignment="0" applyProtection="0"/>
    <xf numFmtId="200" fontId="64" fillId="0" borderId="0" applyFill="0" applyBorder="0" applyAlignment="0" applyProtection="0"/>
    <xf numFmtId="200" fontId="65" fillId="0" borderId="0" applyFill="0" applyBorder="0" applyAlignment="0" applyProtection="0"/>
    <xf numFmtId="0" fontId="40" fillId="0" borderId="0">
      <protection locked="0"/>
    </xf>
    <xf numFmtId="201" fontId="40" fillId="0" borderId="0">
      <protection locked="0"/>
    </xf>
    <xf numFmtId="2" fontId="49" fillId="0" borderId="0" applyFont="0" applyFill="0" applyBorder="0" applyAlignment="0" applyProtection="0"/>
    <xf numFmtId="0" fontId="66" fillId="0" borderId="0">
      <alignment vertical="center"/>
    </xf>
    <xf numFmtId="0" fontId="67" fillId="0" borderId="0" applyNumberFormat="0" applyFill="0" applyBorder="0" applyAlignment="0" applyProtection="0">
      <alignment vertical="top"/>
      <protection locked="0"/>
    </xf>
    <xf numFmtId="0" fontId="68" fillId="0" borderId="0" applyFill="0" applyBorder="0" applyProtection="0">
      <alignment horizontal="left"/>
    </xf>
    <xf numFmtId="0" fontId="69" fillId="14" borderId="0" applyNumberFormat="0" applyBorder="0" applyAlignment="0" applyProtection="0"/>
    <xf numFmtId="38" fontId="70" fillId="6" borderId="0" applyNumberFormat="0" applyBorder="0" applyAlignment="0" applyProtection="0"/>
    <xf numFmtId="167" fontId="71" fillId="3" borderId="1" applyNumberFormat="0" applyFont="0" applyBorder="0" applyAlignment="0" applyProtection="0"/>
    <xf numFmtId="0" fontId="48" fillId="0" borderId="0" applyFont="0" applyFill="0" applyBorder="0" applyAlignment="0" applyProtection="0">
      <alignment horizontal="right"/>
    </xf>
    <xf numFmtId="202" fontId="72" fillId="3" borderId="0" applyNumberFormat="0" applyFont="0" applyAlignment="0"/>
    <xf numFmtId="0" fontId="73" fillId="0" borderId="0" applyProtection="0">
      <alignment horizontal="right"/>
    </xf>
    <xf numFmtId="0" fontId="44" fillId="31" borderId="22" applyNumberFormat="0" applyAlignment="0"/>
    <xf numFmtId="0" fontId="74" fillId="0" borderId="27" applyNumberFormat="0" applyAlignment="0" applyProtection="0">
      <alignment horizontal="left" vertical="center"/>
    </xf>
    <xf numFmtId="0" fontId="74" fillId="0" borderId="28">
      <alignment horizontal="left" vertical="center"/>
    </xf>
    <xf numFmtId="0" fontId="75" fillId="0" borderId="0">
      <alignment vertical="top"/>
    </xf>
    <xf numFmtId="0" fontId="76" fillId="0" borderId="29" applyNumberFormat="0" applyFill="0" applyAlignment="0" applyProtection="0"/>
    <xf numFmtId="0" fontId="77" fillId="0" borderId="30" applyNumberFormat="0" applyFill="0" applyAlignment="0" applyProtection="0"/>
    <xf numFmtId="0" fontId="78" fillId="0" borderId="31" applyNumberFormat="0" applyFill="0" applyAlignment="0" applyProtection="0"/>
    <xf numFmtId="0" fontId="78" fillId="0" borderId="0" applyNumberFormat="0" applyFill="0" applyBorder="0" applyAlignment="0" applyProtection="0"/>
    <xf numFmtId="2" fontId="79" fillId="35" borderId="0" applyAlignment="0">
      <alignment horizontal="right"/>
      <protection locked="0"/>
    </xf>
    <xf numFmtId="203" fontId="80" fillId="0" borderId="0">
      <protection locked="0"/>
    </xf>
    <xf numFmtId="171" fontId="81" fillId="0" borderId="0">
      <alignment vertical="top"/>
    </xf>
    <xf numFmtId="38" fontId="81" fillId="0" borderId="0">
      <alignment vertical="top"/>
    </xf>
    <xf numFmtId="38" fontId="81" fillId="0" borderId="0">
      <alignment vertical="top"/>
    </xf>
    <xf numFmtId="0" fontId="82" fillId="0" borderId="32">
      <alignment horizontal="center"/>
    </xf>
    <xf numFmtId="0" fontId="82" fillId="0" borderId="0">
      <alignment horizontal="center"/>
    </xf>
    <xf numFmtId="0" fontId="34" fillId="0" borderId="0" applyNumberFormat="0" applyFill="0" applyBorder="0" applyAlignment="0" applyProtection="0">
      <alignment vertical="top"/>
      <protection locked="0"/>
    </xf>
    <xf numFmtId="0" fontId="29" fillId="0" borderId="0"/>
    <xf numFmtId="181" fontId="51" fillId="0" borderId="0"/>
    <xf numFmtId="0" fontId="16" fillId="0" borderId="0"/>
    <xf numFmtId="0" fontId="83" fillId="0" borderId="0" applyNumberFormat="0" applyFill="0" applyBorder="0" applyAlignment="0" applyProtection="0">
      <alignment vertical="top"/>
      <protection locked="0"/>
    </xf>
    <xf numFmtId="204" fontId="84" fillId="0" borderId="1">
      <alignment horizontal="center" vertical="center" wrapText="1"/>
    </xf>
    <xf numFmtId="0" fontId="85" fillId="17" borderId="22" applyNumberFormat="0" applyAlignment="0" applyProtection="0"/>
    <xf numFmtId="10" fontId="70" fillId="36" borderId="1" applyNumberFormat="0" applyBorder="0" applyAlignment="0" applyProtection="0"/>
    <xf numFmtId="205" fontId="16" fillId="37" borderId="0"/>
    <xf numFmtId="0" fontId="86" fillId="0" borderId="0" applyFill="0" applyBorder="0" applyProtection="0">
      <alignment vertical="center"/>
    </xf>
    <xf numFmtId="0" fontId="86" fillId="0" borderId="0" applyFill="0" applyBorder="0" applyProtection="0">
      <alignment vertical="center"/>
    </xf>
    <xf numFmtId="0" fontId="86" fillId="0" borderId="0" applyFill="0" applyBorder="0" applyProtection="0">
      <alignment vertical="center"/>
    </xf>
    <xf numFmtId="0" fontId="86" fillId="0" borderId="0" applyFill="0" applyBorder="0" applyProtection="0">
      <alignment vertical="center"/>
    </xf>
    <xf numFmtId="171" fontId="18" fillId="0" borderId="0">
      <alignment vertical="top"/>
    </xf>
    <xf numFmtId="171" fontId="18" fillId="6" borderId="0">
      <alignment vertical="top"/>
    </xf>
    <xf numFmtId="38" fontId="18" fillId="6" borderId="0">
      <alignment vertical="top"/>
    </xf>
    <xf numFmtId="38" fontId="18" fillId="6" borderId="0">
      <alignment vertical="top"/>
    </xf>
    <xf numFmtId="38" fontId="18" fillId="0" borderId="0">
      <alignment vertical="top"/>
    </xf>
    <xf numFmtId="206" fontId="18" fillId="3" borderId="0">
      <alignment vertical="top"/>
    </xf>
    <xf numFmtId="38" fontId="18" fillId="0" borderId="0">
      <alignment vertical="top"/>
    </xf>
    <xf numFmtId="0" fontId="67" fillId="0" borderId="0" applyNumberFormat="0" applyFill="0" applyBorder="0" applyAlignment="0" applyProtection="0">
      <alignment vertical="top"/>
      <protection locked="0"/>
    </xf>
    <xf numFmtId="0" fontId="87" fillId="0" borderId="0">
      <alignment vertical="center"/>
    </xf>
    <xf numFmtId="0" fontId="16" fillId="0" borderId="33" applyFont="0" applyFill="0" applyBorder="0" applyAlignment="0" applyProtection="0"/>
    <xf numFmtId="189" fontId="16" fillId="0" borderId="0" applyFill="0" applyBorder="0" applyAlignment="0"/>
    <xf numFmtId="185" fontId="16" fillId="0" borderId="0" applyFill="0" applyBorder="0" applyAlignment="0"/>
    <xf numFmtId="189" fontId="16" fillId="0" borderId="0" applyFill="0" applyBorder="0" applyAlignment="0"/>
    <xf numFmtId="190" fontId="16" fillId="0" borderId="0" applyFill="0" applyBorder="0" applyAlignment="0"/>
    <xf numFmtId="185" fontId="16" fillId="0" borderId="0" applyFill="0" applyBorder="0" applyAlignment="0"/>
    <xf numFmtId="0" fontId="88" fillId="0" borderId="34" applyNumberFormat="0" applyFill="0" applyAlignment="0" applyProtection="0"/>
    <xf numFmtId="205" fontId="16" fillId="38" borderId="0"/>
    <xf numFmtId="191" fontId="16" fillId="0" borderId="0" applyFont="0" applyFill="0" applyBorder="0" applyAlignment="0" applyProtection="0"/>
    <xf numFmtId="192" fontId="16" fillId="0" borderId="0" applyFont="0" applyFill="0" applyBorder="0" applyAlignment="0" applyProtection="0"/>
    <xf numFmtId="207" fontId="16" fillId="0" borderId="0" applyFont="0" applyFill="0" applyBorder="0" applyAlignment="0" applyProtection="0"/>
    <xf numFmtId="208" fontId="44"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11" fontId="8" fillId="0" borderId="0" applyFont="0" applyFill="0" applyBorder="0" applyAlignment="0" applyProtection="0"/>
    <xf numFmtId="0" fontId="89" fillId="39" borderId="35">
      <alignment horizontal="left" vertical="top" indent="2"/>
    </xf>
    <xf numFmtId="212" fontId="8" fillId="0" borderId="0" applyFont="0" applyFill="0" applyBorder="0" applyAlignment="0" applyProtection="0"/>
    <xf numFmtId="213" fontId="90" fillId="0" borderId="1">
      <alignment horizontal="right"/>
      <protection locked="0"/>
    </xf>
    <xf numFmtId="214" fontId="16" fillId="0" borderId="0" applyFont="0" applyFill="0" applyBorder="0" applyAlignment="0" applyProtection="0"/>
    <xf numFmtId="215" fontId="16" fillId="0" borderId="0" applyFont="0" applyFill="0" applyBorder="0" applyAlignment="0" applyProtection="0"/>
    <xf numFmtId="216" fontId="16" fillId="0" borderId="0" applyFont="0" applyFill="0" applyBorder="0" applyAlignment="0" applyProtection="0"/>
    <xf numFmtId="217" fontId="91" fillId="0" borderId="0" applyFont="0" applyFill="0" applyBorder="0" applyAlignment="0" applyProtection="0"/>
    <xf numFmtId="218" fontId="16" fillId="0" borderId="0" applyFont="0" applyFill="0" applyBorder="0" applyAlignment="0" applyProtection="0"/>
    <xf numFmtId="219" fontId="91" fillId="0" borderId="0" applyFont="0" applyFill="0" applyBorder="0" applyAlignment="0" applyProtection="0"/>
    <xf numFmtId="220" fontId="40" fillId="0" borderId="0">
      <protection locked="0"/>
    </xf>
    <xf numFmtId="221" fontId="40" fillId="0" borderId="0">
      <protection locked="0"/>
    </xf>
    <xf numFmtId="0" fontId="48" fillId="0" borderId="0" applyFont="0" applyFill="0" applyBorder="0" applyAlignment="0" applyProtection="0">
      <alignment horizontal="right"/>
    </xf>
    <xf numFmtId="222" fontId="8" fillId="0" borderId="0" applyFont="0" applyFill="0" applyBorder="0" applyAlignment="0" applyProtection="0"/>
    <xf numFmtId="0" fontId="48" fillId="0" borderId="0" applyFill="0" applyBorder="0" applyProtection="0">
      <alignment vertical="center"/>
    </xf>
    <xf numFmtId="0" fontId="48" fillId="0" borderId="0" applyFont="0" applyFill="0" applyBorder="0" applyAlignment="0" applyProtection="0">
      <alignment horizontal="right"/>
    </xf>
    <xf numFmtId="3" fontId="4" fillId="0" borderId="32" applyFont="0" applyBorder="0">
      <alignment horizontal="center" vertical="center"/>
    </xf>
    <xf numFmtId="223" fontId="92" fillId="32" borderId="0">
      <alignment vertical="top"/>
    </xf>
    <xf numFmtId="0" fontId="93" fillId="40" borderId="0" applyNumberFormat="0" applyBorder="0" applyAlignment="0" applyProtection="0"/>
    <xf numFmtId="0" fontId="29" fillId="0" borderId="33"/>
    <xf numFmtId="0" fontId="94" fillId="0" borderId="0" applyNumberFormat="0" applyFill="0" applyBorder="0" applyAlignment="0" applyProtection="0"/>
    <xf numFmtId="224" fontId="4" fillId="0" borderId="0"/>
    <xf numFmtId="0" fontId="94" fillId="0" borderId="0" applyNumberFormat="0" applyFill="0" applyBorder="0" applyAlignment="0" applyProtection="0"/>
    <xf numFmtId="0" fontId="4" fillId="0" borderId="0"/>
    <xf numFmtId="0" fontId="4" fillId="0" borderId="0"/>
    <xf numFmtId="0" fontId="4"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lignment horizontal="right"/>
    </xf>
    <xf numFmtId="0" fontId="8" fillId="0" borderId="0"/>
    <xf numFmtId="0" fontId="96" fillId="0" borderId="0"/>
    <xf numFmtId="0" fontId="48" fillId="0" borderId="0" applyFill="0" applyBorder="0" applyProtection="0">
      <alignment vertical="center"/>
    </xf>
    <xf numFmtId="0" fontId="16" fillId="0" borderId="0"/>
    <xf numFmtId="0" fontId="97" fillId="0" borderId="0"/>
    <xf numFmtId="0" fontId="16" fillId="0" borderId="0"/>
    <xf numFmtId="0" fontId="14" fillId="0" borderId="0"/>
    <xf numFmtId="0" fontId="98" fillId="41" borderId="36" applyNumberFormat="0" applyFont="0" applyAlignment="0" applyProtection="0"/>
    <xf numFmtId="225" fontId="4" fillId="0" borderId="0" applyFont="0" applyAlignment="0">
      <alignment horizontal="center"/>
    </xf>
    <xf numFmtId="226" fontId="4" fillId="0" borderId="0" applyFont="0" applyFill="0" applyBorder="0" applyAlignment="0" applyProtection="0"/>
    <xf numFmtId="227" fontId="4" fillId="0" borderId="0" applyFont="0" applyFill="0" applyBorder="0" applyAlignment="0" applyProtection="0"/>
    <xf numFmtId="171" fontId="29" fillId="0" borderId="0" applyFont="0" applyFill="0" applyBorder="0" applyAlignment="0" applyProtection="0"/>
    <xf numFmtId="228" fontId="29" fillId="0" borderId="0" applyFont="0" applyFill="0" applyBorder="0" applyAlignment="0" applyProtection="0"/>
    <xf numFmtId="0" fontId="71" fillId="0" borderId="0"/>
    <xf numFmtId="171" fontId="29" fillId="0" borderId="0" applyFont="0" applyFill="0" applyBorder="0" applyAlignment="0" applyProtection="0"/>
    <xf numFmtId="228" fontId="29" fillId="0" borderId="0" applyFont="0" applyFill="0" applyBorder="0" applyAlignment="0" applyProtection="0"/>
    <xf numFmtId="229" fontId="71" fillId="0" borderId="0" applyFont="0" applyFill="0" applyBorder="0" applyAlignment="0" applyProtection="0"/>
    <xf numFmtId="230" fontId="71" fillId="0" borderId="0" applyFont="0" applyFill="0" applyBorder="0" applyAlignment="0" applyProtection="0"/>
    <xf numFmtId="0" fontId="99" fillId="31" borderId="37" applyNumberFormat="0" applyAlignment="0" applyProtection="0"/>
    <xf numFmtId="0" fontId="100" fillId="0" borderId="0"/>
    <xf numFmtId="1" fontId="101" fillId="0" borderId="0" applyProtection="0">
      <alignment horizontal="right" vertical="center"/>
    </xf>
    <xf numFmtId="0" fontId="102" fillId="6" borderId="0">
      <alignment vertical="center"/>
    </xf>
    <xf numFmtId="0" fontId="103" fillId="0" borderId="0">
      <alignment vertical="center"/>
    </xf>
    <xf numFmtId="0" fontId="104" fillId="39" borderId="32"/>
    <xf numFmtId="49" fontId="105" fillId="0" borderId="38" applyFill="0" applyProtection="0">
      <alignment vertical="center"/>
    </xf>
    <xf numFmtId="14" fontId="35" fillId="0" borderId="0">
      <alignment horizontal="center" wrapText="1"/>
      <protection locked="0"/>
    </xf>
    <xf numFmtId="188" fontId="16" fillId="0" borderId="0" applyFont="0" applyFill="0" applyBorder="0" applyAlignment="0" applyProtection="0"/>
    <xf numFmtId="231" fontId="71" fillId="0" borderId="0" applyFont="0" applyFill="0" applyBorder="0" applyAlignment="0" applyProtection="0"/>
    <xf numFmtId="10" fontId="71" fillId="0" borderId="0" applyFont="0" applyFill="0" applyBorder="0" applyAlignment="0" applyProtection="0"/>
    <xf numFmtId="232" fontId="16" fillId="0" borderId="0" applyFont="0" applyFill="0" applyBorder="0" applyAlignment="0" applyProtection="0"/>
    <xf numFmtId="233" fontId="106" fillId="0" borderId="0" applyFont="0" applyFill="0" applyBorder="0" applyAlignment="0" applyProtection="0"/>
    <xf numFmtId="0" fontId="48" fillId="0" borderId="0" applyFill="0" applyBorder="0" applyProtection="0">
      <alignment vertical="center"/>
    </xf>
    <xf numFmtId="37" fontId="107" fillId="5" borderId="39"/>
    <xf numFmtId="37" fontId="107" fillId="5" borderId="39"/>
    <xf numFmtId="234" fontId="40" fillId="0" borderId="0">
      <protection locked="0"/>
    </xf>
    <xf numFmtId="189" fontId="16" fillId="0" borderId="0" applyFill="0" applyBorder="0" applyAlignment="0"/>
    <xf numFmtId="185" fontId="16" fillId="0" borderId="0" applyFill="0" applyBorder="0" applyAlignment="0"/>
    <xf numFmtId="189" fontId="16" fillId="0" borderId="0" applyFill="0" applyBorder="0" applyAlignment="0"/>
    <xf numFmtId="190" fontId="16" fillId="0" borderId="0" applyFill="0" applyBorder="0" applyAlignment="0"/>
    <xf numFmtId="185" fontId="16" fillId="0" borderId="0" applyFill="0" applyBorder="0" applyAlignment="0"/>
    <xf numFmtId="0" fontId="108" fillId="0" borderId="0" applyNumberFormat="0">
      <alignment horizontal="left"/>
    </xf>
    <xf numFmtId="235" fontId="109" fillId="0" borderId="0"/>
    <xf numFmtId="236" fontId="110" fillId="0" borderId="40" applyBorder="0">
      <alignment horizontal="right"/>
      <protection locked="0"/>
    </xf>
    <xf numFmtId="9" fontId="4" fillId="0" borderId="0" applyFont="0" applyFill="0" applyBorder="0" applyAlignment="0" applyProtection="0"/>
    <xf numFmtId="49" fontId="111" fillId="0" borderId="1" applyNumberFormat="0">
      <alignment horizontal="left" vertical="center"/>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112" fillId="0" borderId="32">
      <alignment horizontal="center"/>
    </xf>
    <xf numFmtId="3" fontId="29" fillId="0" borderId="0" applyFont="0" applyFill="0" applyBorder="0" applyAlignment="0" applyProtection="0"/>
    <xf numFmtId="0" fontId="29" fillId="42" borderId="0" applyNumberFormat="0" applyFont="0" applyBorder="0" applyAlignment="0" applyProtection="0"/>
    <xf numFmtId="4" fontId="40" fillId="0" borderId="0">
      <protection locked="0"/>
    </xf>
    <xf numFmtId="237" fontId="40" fillId="0" borderId="0">
      <protection locked="0"/>
    </xf>
    <xf numFmtId="0" fontId="100" fillId="0" borderId="0"/>
    <xf numFmtId="0" fontId="92" fillId="43" borderId="1">
      <alignment horizontal="centerContinuous" vertical="center" wrapText="1"/>
      <protection locked="0"/>
    </xf>
    <xf numFmtId="0" fontId="113" fillId="44" borderId="0" applyNumberFormat="0" applyFont="0" applyBorder="0" applyAlignment="0">
      <alignment horizontal="center"/>
    </xf>
    <xf numFmtId="238" fontId="108" fillId="0" borderId="0" applyNumberFormat="0" applyFill="0" applyBorder="0" applyAlignment="0" applyProtection="0">
      <alignment horizontal="left"/>
    </xf>
    <xf numFmtId="0" fontId="114" fillId="0" borderId="41">
      <alignment vertical="center"/>
    </xf>
    <xf numFmtId="4" fontId="54" fillId="5" borderId="37" applyNumberFormat="0" applyProtection="0">
      <alignment vertical="center"/>
    </xf>
    <xf numFmtId="4" fontId="115" fillId="5" borderId="37" applyNumberFormat="0" applyProtection="0">
      <alignment vertical="center"/>
    </xf>
    <xf numFmtId="4" fontId="54" fillId="5" borderId="37" applyNumberFormat="0" applyProtection="0">
      <alignment horizontal="left" vertical="center" indent="1"/>
    </xf>
    <xf numFmtId="4" fontId="54" fillId="5" borderId="37" applyNumberFormat="0" applyProtection="0">
      <alignment horizontal="left" vertical="center" indent="1"/>
    </xf>
    <xf numFmtId="0" fontId="16" fillId="10" borderId="37" applyNumberFormat="0" applyProtection="0">
      <alignment horizontal="left" vertical="center" indent="1"/>
    </xf>
    <xf numFmtId="4" fontId="54" fillId="45" borderId="37" applyNumberFormat="0" applyProtection="0">
      <alignment horizontal="right" vertical="center"/>
    </xf>
    <xf numFmtId="4" fontId="54" fillId="46" borderId="37" applyNumberFormat="0" applyProtection="0">
      <alignment horizontal="right" vertical="center"/>
    </xf>
    <xf numFmtId="4" fontId="54" fillId="32" borderId="37" applyNumberFormat="0" applyProtection="0">
      <alignment horizontal="right" vertical="center"/>
    </xf>
    <xf numFmtId="4" fontId="54" fillId="47" borderId="37" applyNumberFormat="0" applyProtection="0">
      <alignment horizontal="right" vertical="center"/>
    </xf>
    <xf numFmtId="4" fontId="54" fillId="48" borderId="37" applyNumberFormat="0" applyProtection="0">
      <alignment horizontal="right" vertical="center"/>
    </xf>
    <xf numFmtId="4" fontId="54" fillId="49" borderId="37" applyNumberFormat="0" applyProtection="0">
      <alignment horizontal="right" vertical="center"/>
    </xf>
    <xf numFmtId="4" fontId="54" fillId="50" borderId="37" applyNumberFormat="0" applyProtection="0">
      <alignment horizontal="right" vertical="center"/>
    </xf>
    <xf numFmtId="4" fontId="54" fillId="51" borderId="37" applyNumberFormat="0" applyProtection="0">
      <alignment horizontal="right" vertical="center"/>
    </xf>
    <xf numFmtId="4" fontId="54" fillId="52" borderId="37" applyNumberFormat="0" applyProtection="0">
      <alignment horizontal="right" vertical="center"/>
    </xf>
    <xf numFmtId="4" fontId="116" fillId="53" borderId="37" applyNumberFormat="0" applyProtection="0">
      <alignment horizontal="left" vertical="center" indent="1"/>
    </xf>
    <xf numFmtId="4" fontId="54" fillId="54" borderId="42" applyNumberFormat="0" applyProtection="0">
      <alignment horizontal="left" vertical="center" indent="1"/>
    </xf>
    <xf numFmtId="4" fontId="117" fillId="55" borderId="0" applyNumberFormat="0" applyProtection="0">
      <alignment horizontal="left" vertical="center" indent="1"/>
    </xf>
    <xf numFmtId="0" fontId="16" fillId="10" borderId="37" applyNumberFormat="0" applyProtection="0">
      <alignment horizontal="left" vertical="center" indent="1"/>
    </xf>
    <xf numFmtId="4" fontId="22" fillId="54" borderId="37" applyNumberFormat="0" applyProtection="0">
      <alignment horizontal="left" vertical="center" indent="1"/>
    </xf>
    <xf numFmtId="4" fontId="22" fillId="56" borderId="37" applyNumberFormat="0" applyProtection="0">
      <alignment horizontal="left" vertical="center" indent="1"/>
    </xf>
    <xf numFmtId="0" fontId="16" fillId="56" borderId="37" applyNumberFormat="0" applyProtection="0">
      <alignment horizontal="left" vertical="center" indent="1"/>
    </xf>
    <xf numFmtId="0" fontId="16" fillId="56" borderId="37" applyNumberFormat="0" applyProtection="0">
      <alignment horizontal="left" vertical="center" indent="1"/>
    </xf>
    <xf numFmtId="0" fontId="16" fillId="57" borderId="37" applyNumberFormat="0" applyProtection="0">
      <alignment horizontal="left" vertical="center" indent="1"/>
    </xf>
    <xf numFmtId="0" fontId="16" fillId="57" borderId="37" applyNumberFormat="0" applyProtection="0">
      <alignment horizontal="left" vertical="center" indent="1"/>
    </xf>
    <xf numFmtId="0" fontId="16" fillId="6" borderId="37" applyNumberFormat="0" applyProtection="0">
      <alignment horizontal="left" vertical="center" indent="1"/>
    </xf>
    <xf numFmtId="0" fontId="16" fillId="6" borderId="37" applyNumberFormat="0" applyProtection="0">
      <alignment horizontal="left" vertical="center" indent="1"/>
    </xf>
    <xf numFmtId="0" fontId="16" fillId="10" borderId="37" applyNumberFormat="0" applyProtection="0">
      <alignment horizontal="left" vertical="center" indent="1"/>
    </xf>
    <xf numFmtId="0" fontId="16" fillId="10" borderId="37" applyNumberFormat="0" applyProtection="0">
      <alignment horizontal="left" vertical="center" indent="1"/>
    </xf>
    <xf numFmtId="0" fontId="4" fillId="0" borderId="0"/>
    <xf numFmtId="4" fontId="54" fillId="36" borderId="37" applyNumberFormat="0" applyProtection="0">
      <alignment vertical="center"/>
    </xf>
    <xf numFmtId="4" fontId="115" fillId="36" borderId="37" applyNumberFormat="0" applyProtection="0">
      <alignment vertical="center"/>
    </xf>
    <xf numFmtId="4" fontId="54" fillId="36" borderId="37" applyNumberFormat="0" applyProtection="0">
      <alignment horizontal="left" vertical="center" indent="1"/>
    </xf>
    <xf numFmtId="4" fontId="54" fillId="36" borderId="37" applyNumberFormat="0" applyProtection="0">
      <alignment horizontal="left" vertical="center" indent="1"/>
    </xf>
    <xf numFmtId="4" fontId="54" fillId="54" borderId="37" applyNumberFormat="0" applyProtection="0">
      <alignment horizontal="right" vertical="center"/>
    </xf>
    <xf numFmtId="4" fontId="115" fillId="54" borderId="37" applyNumberFormat="0" applyProtection="0">
      <alignment horizontal="right" vertical="center"/>
    </xf>
    <xf numFmtId="0" fontId="16" fillId="10" borderId="37" applyNumberFormat="0" applyProtection="0">
      <alignment horizontal="left" vertical="center" indent="1"/>
    </xf>
    <xf numFmtId="0" fontId="16" fillId="10" borderId="37" applyNumberFormat="0" applyProtection="0">
      <alignment horizontal="left" vertical="center" indent="1"/>
    </xf>
    <xf numFmtId="0" fontId="118" fillId="0" borderId="0"/>
    <xf numFmtId="4" fontId="119" fillId="54" borderId="37" applyNumberFormat="0" applyProtection="0">
      <alignment horizontal="right" vertical="center"/>
    </xf>
    <xf numFmtId="0" fontId="120" fillId="0" borderId="43"/>
    <xf numFmtId="0" fontId="113" fillId="1" borderId="28" applyNumberFormat="0" applyFont="0" applyAlignment="0">
      <alignment horizontal="center"/>
    </xf>
    <xf numFmtId="0" fontId="121" fillId="0" borderId="0" applyNumberFormat="0" applyFill="0" applyBorder="0" applyAlignment="0">
      <alignment horizontal="center"/>
    </xf>
    <xf numFmtId="0" fontId="122" fillId="0" borderId="0">
      <alignment horizontal="left" vertical="center" wrapText="1"/>
    </xf>
    <xf numFmtId="0" fontId="16" fillId="0" borderId="0"/>
    <xf numFmtId="0" fontId="14" fillId="0" borderId="0"/>
    <xf numFmtId="2" fontId="123" fillId="58" borderId="44" applyProtection="0"/>
    <xf numFmtId="2" fontId="123" fillId="58" borderId="44" applyProtection="0"/>
    <xf numFmtId="2" fontId="124" fillId="0" borderId="0" applyFill="0" applyBorder="0" applyProtection="0"/>
    <xf numFmtId="2" fontId="24" fillId="0" borderId="0" applyFill="0" applyBorder="0" applyProtection="0"/>
    <xf numFmtId="2" fontId="24" fillId="59" borderId="44" applyProtection="0"/>
    <xf numFmtId="2" fontId="24" fillId="60" borderId="44" applyProtection="0"/>
    <xf numFmtId="2" fontId="24" fillId="61" borderId="44" applyProtection="0"/>
    <xf numFmtId="2" fontId="24" fillId="61" borderId="44" applyProtection="0">
      <alignment horizontal="center"/>
    </xf>
    <xf numFmtId="2" fontId="24" fillId="60" borderId="44" applyProtection="0">
      <alignment horizontal="center"/>
    </xf>
    <xf numFmtId="38" fontId="4" fillId="0" borderId="0"/>
    <xf numFmtId="0" fontId="125" fillId="0" borderId="45"/>
    <xf numFmtId="40" fontId="126" fillId="0" borderId="0" applyBorder="0">
      <alignment horizontal="right"/>
    </xf>
    <xf numFmtId="0" fontId="127" fillId="0" borderId="0" applyBorder="0" applyProtection="0">
      <alignment vertical="center"/>
    </xf>
    <xf numFmtId="0" fontId="127" fillId="0" borderId="38" applyBorder="0" applyProtection="0">
      <alignment horizontal="right" vertical="center"/>
    </xf>
    <xf numFmtId="0" fontId="128" fillId="62" borderId="0" applyBorder="0" applyProtection="0">
      <alignment horizontal="centerContinuous" vertical="center"/>
    </xf>
    <xf numFmtId="0" fontId="128" fillId="63" borderId="38" applyBorder="0" applyProtection="0">
      <alignment horizontal="centerContinuous" vertical="center"/>
    </xf>
    <xf numFmtId="0" fontId="129" fillId="0" borderId="0"/>
    <xf numFmtId="171" fontId="130" fillId="64" borderId="0">
      <alignment horizontal="right" vertical="top"/>
    </xf>
    <xf numFmtId="38" fontId="130" fillId="64" borderId="0">
      <alignment horizontal="right" vertical="top"/>
    </xf>
    <xf numFmtId="38" fontId="130" fillId="64" borderId="0">
      <alignment horizontal="right" vertical="top"/>
    </xf>
    <xf numFmtId="0" fontId="97" fillId="0" borderId="0"/>
    <xf numFmtId="0" fontId="131" fillId="0" borderId="0" applyFill="0" applyBorder="0" applyProtection="0">
      <alignment horizontal="left"/>
    </xf>
    <xf numFmtId="0" fontId="68" fillId="0" borderId="46" applyFill="0" applyBorder="0" applyProtection="0">
      <alignment horizontal="left" vertical="top"/>
    </xf>
    <xf numFmtId="0" fontId="132" fillId="0" borderId="0">
      <alignment horizontal="centerContinuous"/>
    </xf>
    <xf numFmtId="0" fontId="133" fillId="0" borderId="46" applyFill="0" applyBorder="0" applyProtection="0"/>
    <xf numFmtId="0" fontId="133" fillId="0" borderId="0"/>
    <xf numFmtId="0" fontId="134" fillId="0" borderId="0" applyFill="0" applyBorder="0" applyProtection="0"/>
    <xf numFmtId="0" fontId="135" fillId="0" borderId="0"/>
    <xf numFmtId="49" fontId="54" fillId="0" borderId="0" applyFill="0" applyBorder="0" applyAlignment="0"/>
    <xf numFmtId="232" fontId="16" fillId="0" borderId="0" applyFill="0" applyBorder="0" applyAlignment="0"/>
    <xf numFmtId="239" fontId="16" fillId="0" borderId="0" applyFill="0" applyBorder="0" applyAlignment="0"/>
    <xf numFmtId="0" fontId="136" fillId="0" borderId="0" applyNumberFormat="0" applyFill="0" applyBorder="0" applyAlignment="0" applyProtection="0"/>
    <xf numFmtId="49" fontId="137" fillId="57" borderId="47" applyNumberFormat="0">
      <alignment horizontal="center" vertical="center"/>
    </xf>
    <xf numFmtId="0" fontId="138" fillId="0" borderId="48" applyNumberFormat="0" applyFill="0" applyAlignment="0" applyProtection="0"/>
    <xf numFmtId="0" fontId="139" fillId="0" borderId="26" applyFill="0" applyBorder="0" applyProtection="0">
      <alignment vertical="center"/>
    </xf>
    <xf numFmtId="38" fontId="4" fillId="0" borderId="0" applyFont="0" applyFill="0" applyBorder="0" applyAlignment="0" applyProtection="0"/>
    <xf numFmtId="40" fontId="4" fillId="0" borderId="0" applyFont="0" applyFill="0" applyBorder="0" applyAlignment="0" applyProtection="0"/>
    <xf numFmtId="0" fontId="140" fillId="0" borderId="0">
      <alignment horizontal="fill"/>
    </xf>
    <xf numFmtId="0" fontId="71" fillId="0" borderId="0"/>
    <xf numFmtId="0" fontId="141" fillId="0" borderId="0"/>
    <xf numFmtId="24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41" fillId="0" borderId="0"/>
    <xf numFmtId="241" fontId="16" fillId="0" borderId="0" applyFont="0" applyFill="0" applyBorder="0" applyAlignment="0" applyProtection="0"/>
    <xf numFmtId="223" fontId="16" fillId="0" borderId="0" applyFont="0" applyFill="0" applyBorder="0" applyAlignment="0" applyProtection="0"/>
    <xf numFmtId="0" fontId="142" fillId="0" borderId="0" applyNumberFormat="0" applyFill="0" applyBorder="0" applyAlignment="0" applyProtection="0"/>
    <xf numFmtId="0" fontId="143" fillId="0" borderId="38" applyBorder="0" applyProtection="0">
      <alignment horizontal="right"/>
    </xf>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181" fontId="25" fillId="0" borderId="24">
      <protection locked="0"/>
    </xf>
    <xf numFmtId="242" fontId="144" fillId="0" borderId="49">
      <alignment horizontal="center"/>
    </xf>
    <xf numFmtId="0" fontId="145" fillId="8" borderId="20"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0" fontId="85" fillId="17" borderId="22" applyNumberFormat="0" applyAlignment="0" applyProtection="0"/>
    <xf numFmtId="3" fontId="146" fillId="0" borderId="0">
      <alignment horizontal="center" vertical="center" textRotation="90" wrapText="1"/>
    </xf>
    <xf numFmtId="243" fontId="25" fillId="0" borderId="1">
      <alignment vertical="top" wrapText="1"/>
    </xf>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99" fillId="31" borderId="37" applyNumberFormat="0" applyAlignment="0" applyProtection="0"/>
    <xf numFmtId="0" fontId="147" fillId="9" borderId="20"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43" fillId="31" borderId="22" applyNumberFormat="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xf numFmtId="0" fontId="152" fillId="0" borderId="0" applyNumberFormat="0" applyFill="0" applyBorder="0" applyAlignment="0" applyProtection="0">
      <alignment vertical="top"/>
      <protection locked="0"/>
    </xf>
    <xf numFmtId="244" fontId="153" fillId="0" borderId="1">
      <alignment vertical="top" wrapText="1"/>
    </xf>
    <xf numFmtId="4" fontId="154" fillId="0" borderId="1">
      <alignment horizontal="left" vertical="center"/>
    </xf>
    <xf numFmtId="4" fontId="154" fillId="0" borderId="1"/>
    <xf numFmtId="4" fontId="154" fillId="65" borderId="1"/>
    <xf numFmtId="4" fontId="154" fillId="2" borderId="1"/>
    <xf numFmtId="4" fontId="155" fillId="7" borderId="1"/>
    <xf numFmtId="4" fontId="156" fillId="6" borderId="1"/>
    <xf numFmtId="4" fontId="157" fillId="0" borderId="1">
      <alignment horizontal="center" wrapText="1"/>
    </xf>
    <xf numFmtId="244" fontId="154" fillId="0" borderId="1"/>
    <xf numFmtId="244" fontId="153" fillId="0" borderId="1">
      <alignment horizontal="center" vertical="center" wrapText="1"/>
    </xf>
    <xf numFmtId="244" fontId="153" fillId="0" borderId="1">
      <alignment vertical="top" wrapText="1"/>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4" fontId="25" fillId="0" borderId="0">
      <alignment vertical="center"/>
    </xf>
    <xf numFmtId="0" fontId="94" fillId="0" borderId="0" applyNumberFormat="0" applyFill="0" applyBorder="0" applyAlignment="0" applyProtection="0"/>
    <xf numFmtId="42" fontId="4" fillId="0" borderId="0" applyFont="0" applyFill="0" applyBorder="0" applyAlignment="0" applyProtection="0"/>
    <xf numFmtId="0" fontId="22" fillId="0" borderId="0"/>
    <xf numFmtId="245" fontId="25" fillId="0" borderId="0" applyFill="0" applyBorder="0" applyAlignment="0" applyProtection="0"/>
    <xf numFmtId="0" fontId="22" fillId="0" borderId="0"/>
    <xf numFmtId="0" fontId="22" fillId="0"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08" fontId="16" fillId="0" borderId="0" applyFont="0" applyFill="0" applyBorder="0" applyAlignment="0" applyProtection="0"/>
    <xf numFmtId="246" fontId="16" fillId="0" borderId="0" applyFont="0" applyFill="0" applyBorder="0" applyAlignment="0" applyProtection="0"/>
    <xf numFmtId="0" fontId="158" fillId="0" borderId="0" applyBorder="0">
      <alignment horizontal="center" vertical="center" wrapText="1"/>
    </xf>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61" fillId="0" borderId="8" applyBorder="0">
      <alignment horizontal="center" vertical="center" wrapText="1"/>
    </xf>
    <xf numFmtId="181" fontId="52" fillId="34" borderId="24"/>
    <xf numFmtId="4" fontId="98" fillId="5" borderId="1" applyBorder="0">
      <alignment horizontal="right"/>
    </xf>
    <xf numFmtId="49" fontId="162" fillId="0" borderId="0" applyBorder="0">
      <alignment vertical="center"/>
    </xf>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0" fontId="138" fillId="0" borderId="48" applyNumberFormat="0" applyFill="0" applyAlignment="0" applyProtection="0"/>
    <xf numFmtId="3" fontId="52" fillId="0" borderId="1" applyBorder="0">
      <alignment vertical="center"/>
    </xf>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6" fillId="33" borderId="25" applyNumberFormat="0" applyAlignment="0" applyProtection="0"/>
    <xf numFmtId="0" fontId="4" fillId="0" borderId="0">
      <alignment wrapText="1"/>
    </xf>
    <xf numFmtId="0" fontId="160" fillId="0" borderId="0">
      <alignment horizontal="center" vertical="top" wrapText="1"/>
    </xf>
    <xf numFmtId="0" fontId="163" fillId="0" borderId="0">
      <alignment horizontal="centerContinuous" vertical="center" wrapText="1"/>
    </xf>
    <xf numFmtId="169" fontId="160" fillId="0" borderId="0">
      <alignment horizontal="center" vertical="top"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0" fontId="94" fillId="3" borderId="0" applyFill="0">
      <alignment wrapText="1"/>
    </xf>
    <xf numFmtId="169" fontId="94" fillId="3" borderId="0" applyFill="0">
      <alignment wrapText="1"/>
    </xf>
    <xf numFmtId="164" fontId="164" fillId="3" borderId="1">
      <alignment wrapText="1"/>
    </xf>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7" fontId="165" fillId="0" borderId="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49" fontId="146" fillId="0" borderId="1">
      <alignment horizontal="right" vertical="top" wrapText="1"/>
    </xf>
    <xf numFmtId="200" fontId="166" fillId="0" borderId="0">
      <alignment horizontal="right" vertical="top" wrapText="1"/>
    </xf>
    <xf numFmtId="49" fontId="98" fillId="0" borderId="0" applyBorder="0">
      <alignment vertical="top"/>
    </xf>
    <xf numFmtId="0" fontId="5" fillId="0" borderId="0"/>
    <xf numFmtId="0" fontId="2" fillId="0" borderId="0"/>
    <xf numFmtId="0" fontId="16" fillId="0" borderId="0"/>
    <xf numFmtId="0" fontId="2" fillId="0" borderId="0"/>
    <xf numFmtId="0" fontId="167" fillId="0" borderId="0"/>
    <xf numFmtId="0" fontId="30" fillId="0" borderId="0"/>
    <xf numFmtId="0" fontId="30" fillId="0" borderId="0"/>
    <xf numFmtId="0" fontId="2" fillId="0" borderId="0"/>
    <xf numFmtId="0" fontId="5" fillId="0" borderId="0"/>
    <xf numFmtId="0" fontId="2" fillId="0" borderId="0"/>
    <xf numFmtId="0" fontId="168" fillId="0" borderId="0"/>
    <xf numFmtId="0" fontId="169" fillId="0" borderId="0"/>
    <xf numFmtId="0" fontId="170" fillId="0" borderId="0"/>
    <xf numFmtId="0" fontId="1" fillId="0" borderId="0"/>
    <xf numFmtId="0" fontId="171" fillId="0" borderId="0"/>
    <xf numFmtId="0" fontId="16" fillId="0" borderId="0"/>
    <xf numFmtId="0" fontId="17" fillId="0" borderId="0">
      <alignment horizontal="left"/>
    </xf>
    <xf numFmtId="0" fontId="172" fillId="52" borderId="0" applyNumberFormat="0" applyBorder="0" applyAlignment="0">
      <alignment horizontal="left" vertical="center"/>
    </xf>
    <xf numFmtId="0" fontId="2" fillId="0" borderId="0"/>
    <xf numFmtId="0" fontId="30" fillId="0" borderId="0"/>
    <xf numFmtId="0" fontId="30" fillId="0" borderId="0"/>
    <xf numFmtId="0" fontId="30"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3" fillId="0" borderId="0"/>
    <xf numFmtId="0" fontId="174" fillId="0" borderId="0"/>
    <xf numFmtId="0" fontId="174" fillId="0" borderId="0"/>
    <xf numFmtId="0" fontId="174" fillId="0" borderId="0"/>
    <xf numFmtId="0" fontId="174" fillId="0" borderId="0"/>
    <xf numFmtId="0" fontId="30" fillId="0" borderId="0"/>
    <xf numFmtId="0" fontId="16" fillId="0" borderId="0"/>
    <xf numFmtId="164" fontId="51" fillId="0" borderId="0"/>
    <xf numFmtId="0" fontId="22" fillId="0" borderId="0">
      <alignment vertical="top"/>
    </xf>
    <xf numFmtId="0" fontId="16" fillId="0" borderId="0"/>
    <xf numFmtId="247" fontId="66" fillId="0" borderId="0"/>
    <xf numFmtId="0" fontId="4" fillId="0" borderId="0"/>
    <xf numFmtId="0" fontId="173" fillId="0" borderId="0"/>
    <xf numFmtId="0" fontId="70" fillId="0" borderId="0"/>
    <xf numFmtId="0" fontId="70" fillId="0" borderId="0"/>
    <xf numFmtId="0" fontId="4" fillId="0" borderId="0"/>
    <xf numFmtId="49" fontId="98" fillId="52" borderId="0" applyBorder="0">
      <alignment vertical="top"/>
    </xf>
    <xf numFmtId="0" fontId="173" fillId="0" borderId="0"/>
    <xf numFmtId="0" fontId="2" fillId="0" borderId="0"/>
    <xf numFmtId="0" fontId="5" fillId="0" borderId="0"/>
    <xf numFmtId="0" fontId="70" fillId="0" borderId="0"/>
    <xf numFmtId="0" fontId="4" fillId="0" borderId="0"/>
    <xf numFmtId="0" fontId="13" fillId="0" borderId="0"/>
    <xf numFmtId="0" fontId="30" fillId="0" borderId="0"/>
    <xf numFmtId="0" fontId="30" fillId="0" borderId="0"/>
    <xf numFmtId="169" fontId="30" fillId="0" borderId="0"/>
    <xf numFmtId="49" fontId="98" fillId="0" borderId="0" applyBorder="0">
      <alignment vertical="top"/>
    </xf>
    <xf numFmtId="0" fontId="173" fillId="0" borderId="0"/>
    <xf numFmtId="0" fontId="2" fillId="0" borderId="0"/>
    <xf numFmtId="49" fontId="98" fillId="0" borderId="0" applyBorder="0">
      <alignment vertical="top"/>
    </xf>
    <xf numFmtId="49" fontId="98" fillId="0" borderId="0" applyBorder="0">
      <alignment vertical="top"/>
    </xf>
    <xf numFmtId="49" fontId="98" fillId="0" borderId="0" applyBorder="0">
      <alignment vertical="top"/>
    </xf>
    <xf numFmtId="0" fontId="4" fillId="0" borderId="0"/>
    <xf numFmtId="1" fontId="175" fillId="0" borderId="1">
      <alignment horizontal="left" vertical="center"/>
    </xf>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 fillId="0" borderId="0" applyFont="0" applyFill="0" applyBorder="0" applyProtection="0">
      <alignment horizontal="center" vertical="center" wrapText="1"/>
    </xf>
    <xf numFmtId="0" fontId="4" fillId="0" borderId="0" applyNumberFormat="0" applyFont="0" applyFill="0" applyBorder="0" applyProtection="0">
      <alignment horizontal="justify" vertical="center" wrapText="1"/>
    </xf>
    <xf numFmtId="244" fontId="176" fillId="0" borderId="1">
      <alignment vertical="top"/>
    </xf>
    <xf numFmtId="200" fontId="177" fillId="5" borderId="39" applyNumberFormat="0" applyBorder="0" applyAlignment="0">
      <alignment vertical="center"/>
      <protection locked="0"/>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4"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0" fontId="16" fillId="41" borderId="36" applyNumberFormat="0" applyFont="0" applyAlignment="0" applyProtection="0"/>
    <xf numFmtId="49" fontId="155" fillId="0" borderId="4">
      <alignment horizontal="left" vertical="center"/>
    </xf>
    <xf numFmtId="9" fontId="173" fillId="0" borderId="0" applyFont="0" applyFill="0" applyBorder="0" applyAlignment="0" applyProtection="0"/>
    <xf numFmtId="9" fontId="5" fillId="0" borderId="0" applyFont="0" applyFill="0" applyBorder="0" applyAlignment="0" applyProtection="0"/>
    <xf numFmtId="9" fontId="168" fillId="0" borderId="0" applyFont="0" applyFill="0" applyBorder="0" applyAlignment="0" applyProtection="0"/>
    <xf numFmtId="9" fontId="1" fillId="0" borderId="0" applyFont="0" applyFill="0" applyBorder="0" applyAlignment="0" applyProtection="0"/>
    <xf numFmtId="9" fontId="17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7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168" fontId="178" fillId="0" borderId="1"/>
    <xf numFmtId="0" fontId="4" fillId="0" borderId="1" applyNumberFormat="0" applyFont="0" applyFill="0" applyAlignment="0" applyProtection="0"/>
    <xf numFmtId="3" fontId="179" fillId="66" borderId="4">
      <alignment horizontal="justify" vertical="center"/>
    </xf>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4" fillId="0" borderId="0"/>
    <xf numFmtId="171" fontId="17" fillId="0" borderId="0">
      <alignment vertical="top"/>
    </xf>
    <xf numFmtId="38" fontId="17" fillId="0" borderId="0">
      <alignment vertical="top"/>
    </xf>
    <xf numFmtId="38" fontId="17" fillId="0" borderId="0">
      <alignment vertical="top"/>
    </xf>
    <xf numFmtId="169" fontId="14" fillId="0" borderId="0"/>
    <xf numFmtId="49" fontId="166" fillId="0" borderId="0"/>
    <xf numFmtId="49" fontId="180" fillId="0" borderId="0">
      <alignment vertical="top"/>
    </xf>
    <xf numFmtId="200" fontId="94" fillId="0" borderId="0" applyFill="0" applyBorder="0" applyAlignment="0" applyProtection="0"/>
    <xf numFmtId="200" fontId="94" fillId="0" borderId="0" applyFill="0" applyBorder="0" applyAlignment="0" applyProtection="0"/>
    <xf numFmtId="200" fontId="94" fillId="0" borderId="0" applyFill="0" applyBorder="0" applyAlignment="0" applyProtection="0"/>
    <xf numFmtId="200" fontId="94" fillId="0" borderId="0" applyFill="0" applyBorder="0" applyAlignment="0" applyProtection="0"/>
    <xf numFmtId="200" fontId="94" fillId="0" borderId="0" applyFill="0" applyBorder="0" applyAlignment="0" applyProtection="0"/>
    <xf numFmtId="200" fontId="94" fillId="0" borderId="0" applyFill="0" applyBorder="0" applyAlignment="0" applyProtection="0"/>
    <xf numFmtId="200" fontId="94" fillId="0" borderId="0" applyFill="0" applyBorder="0" applyAlignment="0" applyProtection="0"/>
    <xf numFmtId="200" fontId="94" fillId="0" borderId="0" applyFill="0" applyBorder="0" applyAlignment="0" applyProtection="0"/>
    <xf numFmtId="200" fontId="94" fillId="0" borderId="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49" fontId="94" fillId="0" borderId="0">
      <alignment horizontal="center"/>
    </xf>
    <xf numFmtId="49" fontId="94" fillId="0" borderId="0">
      <alignment horizontal="center"/>
    </xf>
    <xf numFmtId="49" fontId="94" fillId="0" borderId="0">
      <alignment horizontal="center"/>
    </xf>
    <xf numFmtId="49" fontId="94" fillId="0" borderId="0">
      <alignment horizontal="center"/>
    </xf>
    <xf numFmtId="49" fontId="94" fillId="0" borderId="0">
      <alignment horizontal="center"/>
    </xf>
    <xf numFmtId="49" fontId="94" fillId="0" borderId="0">
      <alignment horizontal="center"/>
    </xf>
    <xf numFmtId="49" fontId="94" fillId="0" borderId="0">
      <alignment horizontal="center"/>
    </xf>
    <xf numFmtId="49" fontId="94" fillId="0" borderId="0">
      <alignment horizontal="center"/>
    </xf>
    <xf numFmtId="49" fontId="94" fillId="0" borderId="0">
      <alignment horizontal="center"/>
    </xf>
    <xf numFmtId="49" fontId="94" fillId="0" borderId="0">
      <alignment horizontal="center"/>
    </xf>
    <xf numFmtId="248" fontId="144" fillId="0" borderId="0"/>
    <xf numFmtId="249" fontId="4" fillId="0" borderId="0" applyFont="0" applyFill="0" applyBorder="0" applyAlignment="0" applyProtection="0"/>
    <xf numFmtId="3" fontId="181" fillId="0" borderId="4" applyFont="0" applyBorder="0">
      <alignment horizontal="right"/>
      <protection locked="0"/>
    </xf>
    <xf numFmtId="250" fontId="4" fillId="0" borderId="0" applyFont="0" applyFill="0" applyBorder="0" applyAlignment="0" applyProtection="0"/>
    <xf numFmtId="2" fontId="94" fillId="0" borderId="0" applyFill="0" applyBorder="0" applyAlignment="0" applyProtection="0"/>
    <xf numFmtId="2" fontId="94" fillId="0" borderId="0" applyFill="0" applyBorder="0" applyAlignment="0" applyProtection="0"/>
    <xf numFmtId="2" fontId="94" fillId="0" borderId="0" applyFill="0" applyBorder="0" applyAlignment="0" applyProtection="0"/>
    <xf numFmtId="2" fontId="94" fillId="0" borderId="0" applyFill="0" applyBorder="0" applyAlignment="0" applyProtection="0"/>
    <xf numFmtId="2" fontId="94" fillId="0" borderId="0" applyFill="0" applyBorder="0" applyAlignment="0" applyProtection="0"/>
    <xf numFmtId="2" fontId="94" fillId="0" borderId="0" applyFill="0" applyBorder="0" applyAlignment="0" applyProtection="0"/>
    <xf numFmtId="2" fontId="94" fillId="0" borderId="0" applyFill="0" applyBorder="0" applyAlignment="0" applyProtection="0"/>
    <xf numFmtId="2" fontId="94" fillId="0" borderId="0" applyFill="0" applyBorder="0" applyAlignment="0" applyProtection="0"/>
    <xf numFmtId="2" fontId="94" fillId="0" borderId="0" applyFill="0" applyBorder="0" applyAlignment="0" applyProtection="0"/>
    <xf numFmtId="2" fontId="94" fillId="0" borderId="0" applyFill="0" applyBorder="0" applyAlignment="0" applyProtection="0"/>
    <xf numFmtId="41" fontId="4" fillId="0" borderId="0" applyFont="0" applyFill="0" applyBorder="0" applyAlignment="0" applyProtection="0"/>
    <xf numFmtId="164" fontId="25" fillId="0" borderId="0" applyFill="0" applyBorder="0" applyAlignment="0" applyProtection="0"/>
    <xf numFmtId="43" fontId="30" fillId="0" borderId="0" applyFont="0" applyFill="0" applyBorder="0" applyAlignment="0" applyProtection="0"/>
    <xf numFmtId="208" fontId="16" fillId="0" borderId="0" applyFont="0" applyFill="0" applyBorder="0" applyAlignment="0" applyProtection="0"/>
    <xf numFmtId="43" fontId="173" fillId="0" borderId="0" applyFont="0" applyFill="0" applyBorder="0" applyAlignment="0" applyProtection="0"/>
    <xf numFmtId="43" fontId="2" fillId="0" borderId="0" applyFont="0" applyFill="0" applyBorder="0" applyAlignment="0" applyProtection="0"/>
    <xf numFmtId="43" fontId="174" fillId="0" borderId="0" applyFont="0" applyFill="0" applyBorder="0" applyAlignment="0" applyProtection="0"/>
    <xf numFmtId="43" fontId="1" fillId="0" borderId="0" applyFont="0" applyFill="0" applyBorder="0" applyAlignment="0" applyProtection="0"/>
    <xf numFmtId="208" fontId="17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0" fontId="16" fillId="0" borderId="0" applyFont="0" applyFill="0" applyBorder="0" applyAlignment="0" applyProtection="0"/>
    <xf numFmtId="250" fontId="16" fillId="0" borderId="0" applyFont="0" applyFill="0" applyBorder="0" applyAlignment="0" applyProtection="0"/>
    <xf numFmtId="208"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5" fillId="0" borderId="0" applyFont="0" applyFill="0" applyBorder="0" applyAlignment="0" applyProtection="0"/>
    <xf numFmtId="208" fontId="16" fillId="0" borderId="0" applyFont="0" applyFill="0" applyBorder="0" applyAlignment="0" applyProtection="0"/>
    <xf numFmtId="43" fontId="4"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43" fontId="30" fillId="0" borderId="0" applyFont="0" applyFill="0" applyBorder="0" applyAlignment="0" applyProtection="0"/>
    <xf numFmtId="251" fontId="16" fillId="0" borderId="0" applyFont="0" applyFill="0" applyBorder="0" applyAlignment="0" applyProtection="0"/>
    <xf numFmtId="43" fontId="30" fillId="0" borderId="0" applyFont="0" applyFill="0" applyBorder="0" applyAlignment="0" applyProtection="0"/>
    <xf numFmtId="252" fontId="4" fillId="0" borderId="0" applyFont="0" applyFill="0" applyBorder="0" applyAlignment="0" applyProtection="0"/>
    <xf numFmtId="4" fontId="98" fillId="3" borderId="0" applyBorder="0">
      <alignment horizontal="right"/>
    </xf>
    <xf numFmtId="4" fontId="98" fillId="3" borderId="0" applyBorder="0">
      <alignment horizontal="right"/>
    </xf>
    <xf numFmtId="4" fontId="98" fillId="3" borderId="0" applyFont="0" applyBorder="0">
      <alignment horizontal="right"/>
    </xf>
    <xf numFmtId="4" fontId="98" fillId="3" borderId="0" applyBorder="0">
      <alignment horizontal="right"/>
    </xf>
    <xf numFmtId="4" fontId="98" fillId="4" borderId="5" applyBorder="0">
      <alignment horizontal="right"/>
    </xf>
    <xf numFmtId="4" fontId="98" fillId="3" borderId="1" applyFont="0" applyBorder="0">
      <alignment horizontal="right"/>
    </xf>
    <xf numFmtId="253" fontId="182" fillId="67" borderId="50">
      <alignment vertical="center"/>
    </xf>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254" fontId="25" fillId="0" borderId="4">
      <alignment vertical="top" wrapText="1"/>
    </xf>
    <xf numFmtId="166" fontId="4" fillId="0" borderId="1" applyFont="0" applyFill="0" applyBorder="0" applyProtection="0">
      <alignment horizontal="center" vertical="center"/>
    </xf>
    <xf numFmtId="3" fontId="4" fillId="0" borderId="0" applyFont="0" applyBorder="0">
      <alignment horizontal="center"/>
    </xf>
    <xf numFmtId="255" fontId="27" fillId="0" borderId="0">
      <protection locked="0"/>
    </xf>
    <xf numFmtId="49" fontId="153" fillId="0" borderId="1">
      <alignment horizontal="center" vertical="center" wrapText="1"/>
    </xf>
    <xf numFmtId="0" fontId="25" fillId="0" borderId="1" applyBorder="0">
      <alignment horizontal="center" vertical="center" wrapText="1"/>
    </xf>
    <xf numFmtId="49" fontId="122" fillId="0" borderId="1" applyNumberFormat="0" applyFill="0" applyAlignment="0" applyProtection="0"/>
    <xf numFmtId="164" fontId="4" fillId="0" borderId="0"/>
    <xf numFmtId="0" fontId="16" fillId="0" borderId="0"/>
  </cellStyleXfs>
  <cellXfs count="677">
    <xf numFmtId="0" fontId="0" fillId="0" borderId="0" xfId="0"/>
    <xf numFmtId="0" fontId="186" fillId="68" borderId="0" xfId="3" applyFont="1" applyFill="1" applyAlignment="1">
      <alignment vertical="center"/>
    </xf>
    <xf numFmtId="0" fontId="184" fillId="68" borderId="0" xfId="1" applyFont="1" applyFill="1"/>
    <xf numFmtId="0" fontId="188" fillId="68" borderId="0" xfId="1" applyFont="1" applyFill="1"/>
    <xf numFmtId="0" fontId="185" fillId="68" borderId="0" xfId="1" applyFont="1" applyFill="1"/>
    <xf numFmtId="0" fontId="185" fillId="68" borderId="0" xfId="1" applyFont="1" applyFill="1" applyBorder="1"/>
    <xf numFmtId="0" fontId="184" fillId="68" borderId="0" xfId="1" applyFont="1" applyFill="1" applyAlignment="1">
      <alignment horizontal="left"/>
    </xf>
    <xf numFmtId="0" fontId="184" fillId="68" borderId="0" xfId="1" applyFont="1" applyFill="1" applyAlignment="1">
      <alignment vertical="top" wrapText="1"/>
    </xf>
    <xf numFmtId="0" fontId="184" fillId="68" borderId="0" xfId="1" applyFont="1" applyFill="1" applyAlignment="1">
      <alignment vertical="center"/>
    </xf>
    <xf numFmtId="0" fontId="188" fillId="68" borderId="0" xfId="1" applyFont="1" applyFill="1" applyAlignment="1">
      <alignment vertical="center"/>
    </xf>
    <xf numFmtId="0" fontId="189" fillId="68" borderId="0" xfId="1" applyFont="1" applyFill="1" applyBorder="1" applyAlignment="1">
      <alignment horizontal="center" vertical="center"/>
    </xf>
    <xf numFmtId="0" fontId="189" fillId="68" borderId="0" xfId="1" applyFont="1" applyFill="1" applyBorder="1" applyAlignment="1">
      <alignment vertical="top" wrapText="1"/>
    </xf>
    <xf numFmtId="0" fontId="189" fillId="68" borderId="0" xfId="1" applyFont="1" applyFill="1" applyBorder="1" applyAlignment="1">
      <alignment vertical="center" wrapText="1"/>
    </xf>
    <xf numFmtId="165" fontId="189" fillId="68" borderId="0" xfId="1" applyNumberFormat="1" applyFont="1" applyFill="1" applyBorder="1" applyAlignment="1">
      <alignment horizontal="center" vertical="center"/>
    </xf>
    <xf numFmtId="0" fontId="185" fillId="68" borderId="56" xfId="1" applyFont="1" applyFill="1" applyBorder="1" applyAlignment="1">
      <alignment horizontal="center" vertical="center"/>
    </xf>
    <xf numFmtId="0" fontId="185" fillId="68" borderId="27" xfId="1" applyFont="1" applyFill="1" applyBorder="1" applyAlignment="1">
      <alignment horizontal="center" vertical="center"/>
    </xf>
    <xf numFmtId="0" fontId="11" fillId="68" borderId="27" xfId="1" applyFont="1" applyFill="1" applyBorder="1" applyAlignment="1">
      <alignment horizontal="center" vertical="top" wrapText="1"/>
    </xf>
    <xf numFmtId="0" fontId="185" fillId="68" borderId="60" xfId="1" applyFont="1" applyFill="1" applyBorder="1" applyAlignment="1">
      <alignment horizontal="center" vertical="top" wrapText="1"/>
    </xf>
    <xf numFmtId="0" fontId="11" fillId="68" borderId="56" xfId="1" applyFont="1" applyFill="1" applyBorder="1" applyAlignment="1">
      <alignment horizontal="center" vertical="top" wrapText="1"/>
    </xf>
    <xf numFmtId="0" fontId="184" fillId="68" borderId="62" xfId="1" applyFont="1" applyFill="1" applyBorder="1" applyAlignment="1">
      <alignment horizontal="center" vertical="center" wrapText="1"/>
    </xf>
    <xf numFmtId="0" fontId="184" fillId="68" borderId="63" xfId="1" applyFont="1" applyFill="1" applyBorder="1" applyAlignment="1">
      <alignment horizontal="center" vertical="center" wrapText="1"/>
    </xf>
    <xf numFmtId="0" fontId="184" fillId="68" borderId="28" xfId="0" applyFont="1" applyFill="1" applyBorder="1" applyAlignment="1">
      <alignment horizontal="center" vertical="center"/>
    </xf>
    <xf numFmtId="0" fontId="184" fillId="68" borderId="64" xfId="0" applyFont="1" applyFill="1" applyBorder="1" applyAlignment="1">
      <alignment horizontal="center" vertical="center"/>
    </xf>
    <xf numFmtId="0" fontId="184" fillId="68" borderId="57" xfId="1" applyFont="1" applyFill="1" applyBorder="1" applyAlignment="1">
      <alignment vertical="top" wrapText="1"/>
    </xf>
    <xf numFmtId="0" fontId="184" fillId="68" borderId="65" xfId="1" applyFont="1" applyFill="1" applyBorder="1" applyAlignment="1">
      <alignment vertical="top" wrapText="1"/>
    </xf>
    <xf numFmtId="0" fontId="184" fillId="68" borderId="62" xfId="0" applyFont="1" applyFill="1" applyBorder="1" applyAlignment="1">
      <alignment horizontal="center" vertical="center"/>
    </xf>
    <xf numFmtId="0" fontId="184" fillId="68" borderId="63" xfId="0" applyFont="1" applyFill="1" applyBorder="1" applyAlignment="1">
      <alignment horizontal="center" vertical="center"/>
    </xf>
    <xf numFmtId="0" fontId="184" fillId="68" borderId="67" xfId="1" applyFont="1" applyFill="1" applyBorder="1" applyAlignment="1">
      <alignment horizontal="center" vertical="center" wrapText="1"/>
    </xf>
    <xf numFmtId="0" fontId="184" fillId="68" borderId="38" xfId="0" applyFont="1" applyFill="1" applyBorder="1" applyAlignment="1">
      <alignment horizontal="center" vertical="center"/>
    </xf>
    <xf numFmtId="0" fontId="184" fillId="68" borderId="67" xfId="0" applyFont="1" applyFill="1" applyBorder="1" applyAlignment="1">
      <alignment horizontal="center" vertical="center"/>
    </xf>
    <xf numFmtId="0" fontId="184" fillId="68" borderId="58" xfId="1" applyFont="1" applyFill="1" applyBorder="1" applyAlignment="1">
      <alignment vertical="top" wrapText="1"/>
    </xf>
    <xf numFmtId="0" fontId="184" fillId="68" borderId="71" xfId="1" applyFont="1" applyFill="1" applyBorder="1" applyAlignment="1">
      <alignment horizontal="center" vertical="center" wrapText="1"/>
    </xf>
    <xf numFmtId="0" fontId="184" fillId="68" borderId="21" xfId="0" applyFont="1" applyFill="1" applyBorder="1" applyAlignment="1">
      <alignment horizontal="center" vertical="center"/>
    </xf>
    <xf numFmtId="0" fontId="184" fillId="68" borderId="72" xfId="1" applyFont="1" applyFill="1" applyBorder="1" applyAlignment="1">
      <alignment vertical="top" wrapText="1"/>
    </xf>
    <xf numFmtId="0" fontId="184" fillId="68" borderId="71" xfId="0" applyFont="1" applyFill="1" applyBorder="1" applyAlignment="1">
      <alignment horizontal="center" vertical="center"/>
    </xf>
    <xf numFmtId="0" fontId="184" fillId="68" borderId="56" xfId="1" applyFont="1" applyFill="1" applyBorder="1" applyAlignment="1">
      <alignment vertical="top" wrapText="1"/>
    </xf>
    <xf numFmtId="0" fontId="184" fillId="68" borderId="0" xfId="1" applyFont="1" applyFill="1" applyBorder="1" applyAlignment="1">
      <alignment vertical="top" wrapText="1"/>
    </xf>
    <xf numFmtId="0" fontId="184" fillId="68" borderId="0" xfId="1" applyFont="1" applyFill="1" applyBorder="1"/>
    <xf numFmtId="0" fontId="185" fillId="68" borderId="0" xfId="1" applyFont="1" applyFill="1" applyBorder="1" applyAlignment="1">
      <alignment horizontal="center" vertical="center"/>
    </xf>
    <xf numFmtId="0" fontId="184" fillId="68" borderId="0" xfId="1" applyFont="1" applyFill="1" applyBorder="1" applyAlignment="1">
      <alignment horizontal="center" vertical="center"/>
    </xf>
    <xf numFmtId="0" fontId="184" fillId="68" borderId="0" xfId="1" applyFont="1" applyFill="1" applyBorder="1" applyAlignment="1">
      <alignment horizontal="left"/>
    </xf>
    <xf numFmtId="0" fontId="187" fillId="68" borderId="0" xfId="1" applyFont="1" applyFill="1" applyBorder="1" applyAlignment="1">
      <alignment horizontal="left"/>
    </xf>
    <xf numFmtId="49" fontId="184" fillId="68" borderId="0" xfId="1" applyNumberFormat="1" applyFont="1" applyFill="1" applyBorder="1" applyAlignment="1">
      <alignment horizontal="center"/>
    </xf>
    <xf numFmtId="0" fontId="187" fillId="68" borderId="0" xfId="1" applyFont="1" applyFill="1" applyBorder="1"/>
    <xf numFmtId="0" fontId="185" fillId="0" borderId="0" xfId="0" applyFont="1"/>
    <xf numFmtId="0" fontId="184" fillId="0" borderId="0" xfId="1" applyFont="1"/>
    <xf numFmtId="0" fontId="184" fillId="0" borderId="0" xfId="0" applyFont="1"/>
    <xf numFmtId="0" fontId="5" fillId="68" borderId="0" xfId="5" applyFill="1"/>
    <xf numFmtId="0" fontId="7" fillId="68" borderId="0" xfId="4" applyNumberFormat="1" applyFont="1" applyFill="1" applyBorder="1" applyAlignment="1" applyProtection="1">
      <alignment vertical="top"/>
    </xf>
    <xf numFmtId="0" fontId="5" fillId="68" borderId="0" xfId="5" applyFill="1" applyBorder="1"/>
    <xf numFmtId="0" fontId="7" fillId="68" borderId="0" xfId="4" applyNumberFormat="1" applyFont="1" applyFill="1" applyBorder="1" applyAlignment="1" applyProtection="1">
      <alignment horizontal="right" vertical="top"/>
    </xf>
    <xf numFmtId="0" fontId="7" fillId="68" borderId="0" xfId="4" applyNumberFormat="1" applyFont="1" applyFill="1" applyBorder="1" applyAlignment="1" applyProtection="1">
      <alignment vertical="top" wrapText="1"/>
    </xf>
    <xf numFmtId="0" fontId="7" fillId="68" borderId="0" xfId="5" applyNumberFormat="1" applyFont="1" applyFill="1" applyBorder="1" applyAlignment="1" applyProtection="1">
      <alignment vertical="top"/>
    </xf>
    <xf numFmtId="0" fontId="7" fillId="68" borderId="0" xfId="5" applyNumberFormat="1" applyFont="1" applyFill="1" applyBorder="1" applyAlignment="1" applyProtection="1">
      <alignment vertical="top" wrapText="1"/>
    </xf>
    <xf numFmtId="0" fontId="9" fillId="68" borderId="0" xfId="5" applyFont="1" applyFill="1"/>
    <xf numFmtId="164" fontId="7" fillId="68" borderId="0" xfId="4" applyNumberFormat="1" applyFont="1" applyFill="1" applyBorder="1" applyAlignment="1" applyProtection="1">
      <alignment vertical="top"/>
    </xf>
    <xf numFmtId="164" fontId="5" fillId="68" borderId="0" xfId="5" applyNumberFormat="1" applyFill="1" applyBorder="1"/>
    <xf numFmtId="0" fontId="5" fillId="68" borderId="0" xfId="5" applyFont="1" applyFill="1" applyBorder="1"/>
    <xf numFmtId="164" fontId="5" fillId="68" borderId="0" xfId="5" applyNumberFormat="1" applyFill="1"/>
    <xf numFmtId="0" fontId="5" fillId="68" borderId="0" xfId="5" applyFill="1" applyBorder="1" applyAlignment="1">
      <alignment wrapText="1"/>
    </xf>
    <xf numFmtId="168" fontId="5" fillId="68" borderId="0" xfId="8" applyNumberFormat="1" applyFont="1" applyFill="1" applyBorder="1"/>
    <xf numFmtId="0" fontId="5" fillId="68" borderId="0" xfId="5" applyFill="1" applyAlignment="1">
      <alignment wrapText="1"/>
    </xf>
    <xf numFmtId="0" fontId="11" fillId="68" borderId="67" xfId="5" applyFont="1" applyFill="1" applyBorder="1" applyAlignment="1">
      <alignment wrapText="1"/>
    </xf>
    <xf numFmtId="0" fontId="11" fillId="68" borderId="71" xfId="5" applyFont="1" applyFill="1" applyBorder="1" applyAlignment="1">
      <alignment wrapText="1"/>
    </xf>
    <xf numFmtId="0" fontId="11" fillId="68" borderId="82" xfId="5" applyFont="1" applyFill="1" applyBorder="1" applyAlignment="1">
      <alignment wrapText="1"/>
    </xf>
    <xf numFmtId="0" fontId="192" fillId="68" borderId="56" xfId="4" applyNumberFormat="1" applyFont="1" applyFill="1" applyBorder="1" applyAlignment="1" applyProtection="1">
      <alignment vertical="top" wrapText="1"/>
    </xf>
    <xf numFmtId="164" fontId="192" fillId="68" borderId="59" xfId="4" applyNumberFormat="1" applyFont="1" applyFill="1" applyBorder="1" applyAlignment="1" applyProtection="1">
      <alignment horizontal="center" vertical="center"/>
    </xf>
    <xf numFmtId="164" fontId="191" fillId="68" borderId="16" xfId="4" applyNumberFormat="1" applyFont="1" applyFill="1" applyBorder="1" applyAlignment="1" applyProtection="1">
      <alignment horizontal="center" vertical="center"/>
    </xf>
    <xf numFmtId="164" fontId="191" fillId="68" borderId="17" xfId="4" applyNumberFormat="1" applyFont="1" applyFill="1" applyBorder="1" applyAlignment="1" applyProtection="1">
      <alignment horizontal="center" vertical="center"/>
    </xf>
    <xf numFmtId="0" fontId="191" fillId="68" borderId="0" xfId="6" applyFont="1" applyFill="1"/>
    <xf numFmtId="0" fontId="191" fillId="68" borderId="0" xfId="5" applyFont="1" applyFill="1"/>
    <xf numFmtId="0" fontId="191" fillId="68" borderId="0" xfId="5" applyFont="1" applyFill="1" applyBorder="1"/>
    <xf numFmtId="0" fontId="191" fillId="68" borderId="0" xfId="4" applyNumberFormat="1" applyFont="1" applyFill="1" applyBorder="1" applyAlignment="1" applyProtection="1">
      <alignment horizontal="right" vertical="top"/>
    </xf>
    <xf numFmtId="0" fontId="191" fillId="68" borderId="0" xfId="5" applyNumberFormat="1" applyFont="1" applyFill="1" applyBorder="1" applyAlignment="1" applyProtection="1">
      <alignment horizontal="right" vertical="top"/>
    </xf>
    <xf numFmtId="0" fontId="12" fillId="68" borderId="60" xfId="5" applyNumberFormat="1" applyFont="1" applyFill="1" applyBorder="1" applyAlignment="1" applyProtection="1">
      <alignment horizontal="center" vertical="center" wrapText="1"/>
    </xf>
    <xf numFmtId="0" fontId="12" fillId="68" borderId="27" xfId="5" applyNumberFormat="1" applyFont="1" applyFill="1" applyBorder="1" applyAlignment="1" applyProtection="1">
      <alignment horizontal="center" vertical="center" wrapText="1"/>
    </xf>
    <xf numFmtId="0" fontId="12" fillId="68" borderId="56" xfId="5" applyNumberFormat="1" applyFont="1" applyFill="1" applyBorder="1" applyAlignment="1" applyProtection="1">
      <alignment horizontal="center" vertical="center" wrapText="1"/>
    </xf>
    <xf numFmtId="0" fontId="191" fillId="68" borderId="51" xfId="5" applyNumberFormat="1" applyFont="1" applyFill="1" applyBorder="1" applyAlignment="1" applyProtection="1">
      <alignment horizontal="center" vertical="top"/>
    </xf>
    <xf numFmtId="0" fontId="191" fillId="68" borderId="71" xfId="5" applyNumberFormat="1" applyFont="1" applyFill="1" applyBorder="1" applyAlignment="1" applyProtection="1">
      <alignment horizontal="center" vertical="top" wrapText="1"/>
    </xf>
    <xf numFmtId="0" fontId="191" fillId="68" borderId="60" xfId="5" applyNumberFormat="1" applyFont="1" applyFill="1" applyBorder="1" applyAlignment="1" applyProtection="1">
      <alignment horizontal="center" vertical="top" wrapText="1"/>
    </xf>
    <xf numFmtId="0" fontId="191" fillId="68" borderId="27" xfId="5" applyNumberFormat="1" applyFont="1" applyFill="1" applyBorder="1" applyAlignment="1" applyProtection="1">
      <alignment horizontal="center" vertical="top"/>
    </xf>
    <xf numFmtId="0" fontId="191" fillId="68" borderId="56" xfId="5" applyNumberFormat="1" applyFont="1" applyFill="1" applyBorder="1" applyAlignment="1" applyProtection="1">
      <alignment horizontal="center" vertical="top" wrapText="1"/>
    </xf>
    <xf numFmtId="0" fontId="191" fillId="68" borderId="51" xfId="5" applyFont="1" applyFill="1" applyBorder="1" applyAlignment="1">
      <alignment horizontal="center" wrapText="1"/>
    </xf>
    <xf numFmtId="0" fontId="188" fillId="68" borderId="71" xfId="5" applyFont="1" applyFill="1" applyBorder="1" applyAlignment="1">
      <alignment wrapText="1"/>
    </xf>
    <xf numFmtId="164" fontId="188" fillId="68" borderId="68" xfId="5" applyNumberFormat="1" applyFont="1" applyFill="1" applyBorder="1" applyAlignment="1">
      <alignment horizontal="center" vertical="center"/>
    </xf>
    <xf numFmtId="164" fontId="188" fillId="68" borderId="3" xfId="5" applyNumberFormat="1" applyFont="1" applyFill="1" applyBorder="1" applyAlignment="1">
      <alignment horizontal="center" vertical="center"/>
    </xf>
    <xf numFmtId="164" fontId="188" fillId="68" borderId="55" xfId="5" applyNumberFormat="1" applyFont="1" applyFill="1" applyBorder="1" applyAlignment="1">
      <alignment horizontal="center" vertical="center"/>
    </xf>
    <xf numFmtId="164" fontId="188" fillId="68" borderId="18" xfId="5" applyNumberFormat="1" applyFont="1" applyFill="1" applyBorder="1" applyAlignment="1">
      <alignment horizontal="center" vertical="center"/>
    </xf>
    <xf numFmtId="164" fontId="188" fillId="68" borderId="1" xfId="5" applyNumberFormat="1" applyFont="1" applyFill="1" applyBorder="1" applyAlignment="1">
      <alignment horizontal="center" vertical="center"/>
    </xf>
    <xf numFmtId="164" fontId="188" fillId="68" borderId="10" xfId="5" applyNumberFormat="1" applyFont="1" applyFill="1" applyBorder="1" applyAlignment="1">
      <alignment horizontal="center" vertical="center"/>
    </xf>
    <xf numFmtId="166" fontId="188" fillId="68" borderId="1" xfId="5" applyNumberFormat="1" applyFont="1" applyFill="1" applyBorder="1" applyAlignment="1">
      <alignment horizontal="center" vertical="center"/>
    </xf>
    <xf numFmtId="10" fontId="188" fillId="68" borderId="18" xfId="8" applyNumberFormat="1" applyFont="1" applyFill="1" applyBorder="1" applyAlignment="1">
      <alignment horizontal="center" vertical="center"/>
    </xf>
    <xf numFmtId="10" fontId="188" fillId="68" borderId="9" xfId="8" applyNumberFormat="1" applyFont="1" applyFill="1" applyBorder="1" applyAlignment="1">
      <alignment horizontal="center" vertical="center"/>
    </xf>
    <xf numFmtId="2" fontId="188" fillId="68" borderId="9" xfId="8" applyNumberFormat="1" applyFont="1" applyFill="1" applyBorder="1" applyAlignment="1">
      <alignment horizontal="center" vertical="center"/>
    </xf>
    <xf numFmtId="10" fontId="188" fillId="68" borderId="71" xfId="8" applyNumberFormat="1" applyFont="1" applyFill="1" applyBorder="1" applyAlignment="1">
      <alignment horizontal="center" vertical="center"/>
    </xf>
    <xf numFmtId="0" fontId="191" fillId="68" borderId="61" xfId="5" applyFont="1" applyFill="1" applyBorder="1" applyAlignment="1">
      <alignment horizontal="center" wrapText="1"/>
    </xf>
    <xf numFmtId="0" fontId="188" fillId="68" borderId="82" xfId="5" applyFont="1" applyFill="1" applyBorder="1" applyAlignment="1">
      <alignment horizontal="justify" wrapText="1"/>
    </xf>
    <xf numFmtId="164" fontId="188" fillId="68" borderId="69" xfId="5" applyNumberFormat="1" applyFont="1" applyFill="1" applyBorder="1" applyAlignment="1">
      <alignment horizontal="center" vertical="center"/>
    </xf>
    <xf numFmtId="164" fontId="188" fillId="68" borderId="2" xfId="5" applyNumberFormat="1" applyFont="1" applyFill="1" applyBorder="1" applyAlignment="1">
      <alignment horizontal="center" vertical="center"/>
    </xf>
    <xf numFmtId="164" fontId="188" fillId="68" borderId="66" xfId="5" applyNumberFormat="1" applyFont="1" applyFill="1" applyBorder="1" applyAlignment="1">
      <alignment horizontal="center" vertical="center"/>
    </xf>
    <xf numFmtId="0" fontId="191" fillId="68" borderId="53" xfId="5" applyFont="1" applyFill="1" applyBorder="1" applyAlignment="1">
      <alignment horizontal="center" wrapText="1"/>
    </xf>
    <xf numFmtId="0" fontId="188" fillId="68" borderId="56" xfId="5" applyFont="1" applyFill="1" applyBorder="1" applyAlignment="1">
      <alignment wrapText="1"/>
    </xf>
    <xf numFmtId="164" fontId="12" fillId="68" borderId="59" xfId="5" applyNumberFormat="1" applyFont="1" applyFill="1" applyBorder="1" applyAlignment="1">
      <alignment horizontal="center" vertical="center"/>
    </xf>
    <xf numFmtId="164" fontId="188" fillId="68" borderId="16" xfId="5" applyNumberFormat="1" applyFont="1" applyFill="1" applyBorder="1" applyAlignment="1">
      <alignment horizontal="center" vertical="center"/>
    </xf>
    <xf numFmtId="164" fontId="188" fillId="68" borderId="17" xfId="5" applyNumberFormat="1" applyFont="1" applyFill="1" applyBorder="1" applyAlignment="1">
      <alignment horizontal="center" vertical="center"/>
    </xf>
    <xf numFmtId="0" fontId="191" fillId="68" borderId="54" xfId="5" applyFont="1" applyFill="1" applyBorder="1" applyAlignment="1">
      <alignment horizontal="center" wrapText="1"/>
    </xf>
    <xf numFmtId="164" fontId="11" fillId="68" borderId="68" xfId="5" applyNumberFormat="1" applyFont="1" applyFill="1" applyBorder="1" applyAlignment="1">
      <alignment horizontal="center" vertical="center"/>
    </xf>
    <xf numFmtId="164" fontId="11" fillId="68" borderId="15" xfId="5" applyNumberFormat="1" applyFont="1" applyFill="1" applyBorder="1" applyAlignment="1">
      <alignment horizontal="center" vertical="center"/>
    </xf>
    <xf numFmtId="164" fontId="11" fillId="68" borderId="67" xfId="5" applyNumberFormat="1" applyFont="1" applyFill="1" applyBorder="1" applyAlignment="1">
      <alignment horizontal="center" vertical="center"/>
    </xf>
    <xf numFmtId="0" fontId="12" fillId="68" borderId="71" xfId="5" applyFont="1" applyFill="1" applyBorder="1" applyAlignment="1">
      <alignment wrapText="1"/>
    </xf>
    <xf numFmtId="164" fontId="12" fillId="68" borderId="18" xfId="5" applyNumberFormat="1" applyFont="1" applyFill="1" applyBorder="1" applyAlignment="1">
      <alignment horizontal="center" vertical="center"/>
    </xf>
    <xf numFmtId="164" fontId="12" fillId="68" borderId="1" xfId="5" applyNumberFormat="1" applyFont="1" applyFill="1" applyBorder="1" applyAlignment="1">
      <alignment horizontal="center" vertical="center"/>
    </xf>
    <xf numFmtId="164" fontId="11" fillId="68" borderId="11" xfId="5" applyNumberFormat="1" applyFont="1" applyFill="1" applyBorder="1" applyAlignment="1">
      <alignment horizontal="center" vertical="center"/>
    </xf>
    <xf numFmtId="164" fontId="11" fillId="68" borderId="10" xfId="5" applyNumberFormat="1" applyFont="1" applyFill="1" applyBorder="1" applyAlignment="1">
      <alignment horizontal="center" vertical="center"/>
    </xf>
    <xf numFmtId="164" fontId="11" fillId="68" borderId="18" xfId="5" applyNumberFormat="1" applyFont="1" applyFill="1" applyBorder="1" applyAlignment="1">
      <alignment horizontal="center" vertical="center"/>
    </xf>
    <xf numFmtId="164" fontId="11" fillId="68" borderId="1" xfId="5" applyNumberFormat="1" applyFont="1" applyFill="1" applyBorder="1" applyAlignment="1">
      <alignment horizontal="center" vertical="center"/>
    </xf>
    <xf numFmtId="0" fontId="193" fillId="68" borderId="71" xfId="5" applyFont="1" applyFill="1" applyBorder="1" applyAlignment="1">
      <alignment wrapText="1"/>
    </xf>
    <xf numFmtId="0" fontId="10" fillId="68" borderId="61" xfId="5" applyFont="1" applyFill="1" applyBorder="1" applyAlignment="1">
      <alignment horizontal="center" vertical="center" wrapText="1"/>
    </xf>
    <xf numFmtId="164" fontId="11" fillId="68" borderId="69" xfId="5" applyNumberFormat="1" applyFont="1" applyFill="1" applyBorder="1" applyAlignment="1">
      <alignment horizontal="center" vertical="center"/>
    </xf>
    <xf numFmtId="164" fontId="11" fillId="68" borderId="2" xfId="5" applyNumberFormat="1" applyFont="1" applyFill="1" applyBorder="1" applyAlignment="1">
      <alignment horizontal="center" vertical="center"/>
    </xf>
    <xf numFmtId="164" fontId="11" fillId="68" borderId="66" xfId="5" applyNumberFormat="1" applyFont="1" applyFill="1" applyBorder="1" applyAlignment="1">
      <alignment horizontal="center" vertical="center"/>
    </xf>
    <xf numFmtId="0" fontId="10" fillId="68" borderId="53" xfId="5" applyFont="1" applyFill="1" applyBorder="1" applyAlignment="1">
      <alignment horizontal="center" vertical="center" wrapText="1"/>
    </xf>
    <xf numFmtId="0" fontId="194" fillId="68" borderId="0" xfId="5" applyFont="1" applyFill="1"/>
    <xf numFmtId="0" fontId="184" fillId="0" borderId="1" xfId="0" applyFont="1" applyBorder="1" applyAlignment="1">
      <alignment horizontal="center" vertical="center"/>
    </xf>
    <xf numFmtId="0" fontId="184" fillId="0" borderId="28" xfId="0" applyFont="1" applyBorder="1"/>
    <xf numFmtId="0" fontId="184" fillId="0" borderId="0" xfId="0" applyFont="1" applyAlignment="1">
      <alignment horizontal="center"/>
    </xf>
    <xf numFmtId="0" fontId="184" fillId="0" borderId="21" xfId="0" applyFont="1" applyBorder="1"/>
    <xf numFmtId="0" fontId="184" fillId="0" borderId="76" xfId="0" applyFont="1" applyBorder="1" applyAlignment="1">
      <alignment horizontal="left" vertical="top" wrapText="1"/>
    </xf>
    <xf numFmtId="0" fontId="184" fillId="0" borderId="27" xfId="0" applyFont="1" applyBorder="1"/>
    <xf numFmtId="0" fontId="184" fillId="0" borderId="13" xfId="0" applyFont="1" applyBorder="1" applyAlignment="1">
      <alignment horizontal="center" vertical="center"/>
    </xf>
    <xf numFmtId="0" fontId="184" fillId="0" borderId="53" xfId="0" applyFont="1" applyBorder="1" applyAlignment="1">
      <alignment horizontal="center" vertical="center"/>
    </xf>
    <xf numFmtId="0" fontId="184" fillId="0" borderId="54" xfId="0" applyFont="1" applyBorder="1"/>
    <xf numFmtId="0" fontId="184" fillId="0" borderId="51" xfId="0" applyFont="1" applyBorder="1"/>
    <xf numFmtId="0" fontId="184" fillId="0" borderId="52" xfId="0" applyFont="1" applyBorder="1"/>
    <xf numFmtId="0" fontId="184" fillId="0" borderId="56" xfId="0" applyFont="1" applyBorder="1" applyAlignment="1">
      <alignment horizontal="center" vertical="center"/>
    </xf>
    <xf numFmtId="0" fontId="184" fillId="0" borderId="67" xfId="0" applyFont="1" applyBorder="1" applyAlignment="1">
      <alignment horizontal="center" vertical="center"/>
    </xf>
    <xf numFmtId="0" fontId="184" fillId="0" borderId="71" xfId="0" applyFont="1" applyBorder="1" applyAlignment="1">
      <alignment horizontal="center" vertical="center"/>
    </xf>
    <xf numFmtId="0" fontId="184" fillId="0" borderId="63" xfId="0" applyFont="1" applyBorder="1" applyAlignment="1">
      <alignment horizontal="center" vertical="center"/>
    </xf>
    <xf numFmtId="0" fontId="184" fillId="0" borderId="27" xfId="0" applyFont="1" applyBorder="1" applyAlignment="1">
      <alignment horizontal="center" vertical="center"/>
    </xf>
    <xf numFmtId="0" fontId="184" fillId="0" borderId="38" xfId="0" applyFont="1" applyBorder="1" applyAlignment="1">
      <alignment horizontal="center" vertical="center"/>
    </xf>
    <xf numFmtId="0" fontId="184" fillId="0" borderId="28" xfId="0" applyFont="1" applyBorder="1" applyAlignment="1">
      <alignment horizontal="center" vertical="center"/>
    </xf>
    <xf numFmtId="0" fontId="184" fillId="0" borderId="64" xfId="0" applyFont="1" applyBorder="1" applyAlignment="1">
      <alignment horizontal="center" vertical="center"/>
    </xf>
    <xf numFmtId="0" fontId="184" fillId="0" borderId="60" xfId="0" applyFont="1" applyBorder="1" applyAlignment="1">
      <alignment horizontal="center" vertical="center"/>
    </xf>
    <xf numFmtId="0" fontId="185" fillId="0" borderId="58" xfId="0" applyFont="1" applyBorder="1" applyAlignment="1">
      <alignment horizontal="center" vertical="center"/>
    </xf>
    <xf numFmtId="0" fontId="185" fillId="0" borderId="57" xfId="0" applyFont="1" applyBorder="1" applyAlignment="1">
      <alignment horizontal="center" vertical="center"/>
    </xf>
    <xf numFmtId="0" fontId="185" fillId="0" borderId="65" xfId="0" applyFont="1" applyBorder="1" applyAlignment="1">
      <alignment horizontal="center" vertical="center"/>
    </xf>
    <xf numFmtId="0" fontId="184" fillId="0" borderId="57" xfId="0" applyFont="1" applyBorder="1"/>
    <xf numFmtId="0" fontId="184" fillId="0" borderId="64" xfId="0" applyFont="1" applyBorder="1"/>
    <xf numFmtId="0" fontId="184" fillId="0" borderId="65" xfId="0" applyFont="1" applyBorder="1"/>
    <xf numFmtId="0" fontId="184" fillId="0" borderId="19" xfId="0" applyFont="1" applyBorder="1"/>
    <xf numFmtId="0" fontId="184" fillId="0" borderId="27" xfId="0" applyFont="1" applyBorder="1" applyAlignment="1">
      <alignment horizontal="left" vertical="top" wrapText="1"/>
    </xf>
    <xf numFmtId="0" fontId="184" fillId="0" borderId="9" xfId="0" applyFont="1" applyBorder="1" applyAlignment="1">
      <alignment horizontal="center" vertical="center"/>
    </xf>
    <xf numFmtId="0" fontId="184" fillId="0" borderId="10" xfId="0" applyFont="1" applyBorder="1" applyAlignment="1">
      <alignment horizontal="center" vertical="center"/>
    </xf>
    <xf numFmtId="0" fontId="184" fillId="0" borderId="9" xfId="0" applyFont="1" applyBorder="1" applyAlignment="1">
      <alignment horizontal="center" vertical="center" wrapText="1"/>
    </xf>
    <xf numFmtId="0" fontId="184" fillId="0" borderId="12" xfId="0" applyFont="1" applyBorder="1" applyAlignment="1">
      <alignment horizontal="center" vertical="center"/>
    </xf>
    <xf numFmtId="0" fontId="184" fillId="0" borderId="14" xfId="0" applyFont="1" applyBorder="1" applyAlignment="1">
      <alignment horizontal="center" vertical="center"/>
    </xf>
    <xf numFmtId="0" fontId="185" fillId="68" borderId="56" xfId="1" applyFont="1" applyFill="1" applyBorder="1" applyAlignment="1">
      <alignment horizontal="center" vertical="top" wrapText="1"/>
    </xf>
    <xf numFmtId="0" fontId="195" fillId="0" borderId="0" xfId="0" applyFont="1"/>
    <xf numFmtId="0" fontId="184" fillId="0" borderId="0" xfId="0" applyFont="1" applyAlignment="1">
      <alignment vertical="top" wrapText="1"/>
    </xf>
    <xf numFmtId="0" fontId="184" fillId="0" borderId="54" xfId="0" applyFont="1" applyBorder="1" applyAlignment="1">
      <alignment vertical="top" wrapText="1"/>
    </xf>
    <xf numFmtId="0" fontId="184" fillId="0" borderId="51" xfId="0" applyFont="1" applyBorder="1" applyAlignment="1">
      <alignment vertical="top" wrapText="1"/>
    </xf>
    <xf numFmtId="0" fontId="184" fillId="0" borderId="52" xfId="0" applyFont="1" applyBorder="1" applyAlignment="1">
      <alignment vertical="top" wrapText="1"/>
    </xf>
    <xf numFmtId="0" fontId="184" fillId="0" borderId="27" xfId="0" applyFont="1" applyBorder="1" applyAlignment="1">
      <alignment horizontal="center"/>
    </xf>
    <xf numFmtId="0" fontId="184" fillId="0" borderId="67" xfId="0" applyFont="1" applyBorder="1"/>
    <xf numFmtId="0" fontId="184" fillId="0" borderId="71" xfId="0" applyFont="1" applyBorder="1"/>
    <xf numFmtId="0" fontId="184" fillId="0" borderId="71" xfId="0" applyFont="1" applyBorder="1" applyAlignment="1">
      <alignment wrapText="1"/>
    </xf>
    <xf numFmtId="0" fontId="184" fillId="0" borderId="70" xfId="0" applyFont="1" applyBorder="1"/>
    <xf numFmtId="3" fontId="184" fillId="0" borderId="38" xfId="0" applyNumberFormat="1" applyFont="1" applyBorder="1" applyAlignment="1">
      <alignment horizontal="center" vertical="center"/>
    </xf>
    <xf numFmtId="0" fontId="185" fillId="0" borderId="28" xfId="0" applyFont="1" applyBorder="1" applyAlignment="1">
      <alignment horizontal="center" vertical="center"/>
    </xf>
    <xf numFmtId="2" fontId="184" fillId="0" borderId="28" xfId="0" applyNumberFormat="1" applyFont="1" applyBorder="1" applyAlignment="1">
      <alignment horizontal="center" vertical="center" wrapText="1"/>
    </xf>
    <xf numFmtId="4" fontId="184" fillId="0" borderId="64" xfId="0" applyNumberFormat="1" applyFont="1" applyBorder="1" applyAlignment="1">
      <alignment horizontal="center" vertical="center"/>
    </xf>
    <xf numFmtId="0" fontId="184" fillId="0" borderId="67" xfId="0" applyFont="1" applyBorder="1" applyAlignment="1">
      <alignment horizontal="center" vertical="center" wrapText="1"/>
    </xf>
    <xf numFmtId="0" fontId="184" fillId="0" borderId="71" xfId="0" applyFont="1" applyBorder="1" applyAlignment="1">
      <alignment horizontal="center" vertical="center" wrapText="1"/>
    </xf>
    <xf numFmtId="0" fontId="184" fillId="0" borderId="63" xfId="0" applyFont="1" applyBorder="1" applyAlignment="1">
      <alignment horizontal="center" vertical="center" wrapText="1"/>
    </xf>
    <xf numFmtId="0" fontId="185" fillId="0" borderId="56" xfId="0" applyFont="1" applyBorder="1" applyAlignment="1">
      <alignment horizontal="center" vertical="center"/>
    </xf>
    <xf numFmtId="0" fontId="185" fillId="0" borderId="53" xfId="0" applyFont="1" applyBorder="1" applyAlignment="1">
      <alignment horizontal="center" vertical="center" wrapText="1"/>
    </xf>
    <xf numFmtId="0" fontId="185" fillId="0" borderId="56" xfId="0" applyFont="1" applyBorder="1" applyAlignment="1">
      <alignment horizontal="center" vertical="center" wrapText="1"/>
    </xf>
    <xf numFmtId="0" fontId="184" fillId="0" borderId="70" xfId="0" applyFont="1" applyBorder="1" applyAlignment="1">
      <alignment wrapText="1"/>
    </xf>
    <xf numFmtId="0" fontId="184" fillId="0" borderId="0" xfId="0" applyFont="1" applyAlignment="1">
      <alignment horizontal="left" indent="1"/>
    </xf>
    <xf numFmtId="0" fontId="184" fillId="0" borderId="0" xfId="0" applyFont="1" applyAlignment="1">
      <alignment horizontal="left"/>
    </xf>
    <xf numFmtId="0" fontId="35" fillId="0" borderId="0" xfId="0" applyNumberFormat="1" applyFont="1" applyBorder="1" applyAlignment="1">
      <alignment horizontal="center"/>
    </xf>
    <xf numFmtId="0" fontId="35" fillId="0" borderId="0" xfId="0" applyNumberFormat="1" applyFont="1" applyBorder="1" applyAlignment="1">
      <alignment horizontal="right"/>
    </xf>
    <xf numFmtId="0" fontId="188" fillId="0" borderId="0" xfId="0" applyNumberFormat="1" applyFont="1" applyBorder="1" applyAlignment="1">
      <alignment horizontal="center"/>
    </xf>
    <xf numFmtId="0" fontId="196" fillId="0" borderId="0" xfId="0" applyNumberFormat="1" applyFont="1" applyBorder="1" applyAlignment="1">
      <alignment horizontal="center"/>
    </xf>
    <xf numFmtId="0" fontId="141" fillId="0" borderId="0" xfId="0" applyNumberFormat="1" applyFont="1" applyBorder="1" applyAlignment="1">
      <alignment horizontal="center"/>
    </xf>
    <xf numFmtId="0" fontId="141" fillId="0" borderId="0" xfId="0" applyNumberFormat="1" applyFont="1" applyBorder="1" applyAlignment="1">
      <alignment horizontal="right"/>
    </xf>
    <xf numFmtId="0" fontId="141" fillId="0" borderId="0" xfId="0" applyNumberFormat="1" applyFont="1" applyBorder="1" applyAlignment="1">
      <alignment horizontal="left"/>
    </xf>
    <xf numFmtId="0" fontId="35" fillId="0" borderId="38" xfId="0" applyNumberFormat="1" applyFont="1" applyBorder="1" applyAlignment="1">
      <alignment horizontal="center"/>
    </xf>
    <xf numFmtId="0" fontId="198" fillId="0" borderId="0" xfId="0" applyNumberFormat="1" applyFont="1" applyBorder="1" applyAlignment="1">
      <alignment horizontal="left" vertical="center"/>
    </xf>
    <xf numFmtId="0" fontId="35" fillId="0" borderId="0" xfId="0" applyNumberFormat="1" applyFont="1" applyBorder="1" applyAlignment="1">
      <alignment horizontal="center" vertical="center"/>
    </xf>
    <xf numFmtId="0" fontId="199" fillId="0" borderId="0" xfId="0" applyNumberFormat="1" applyFont="1" applyBorder="1" applyAlignment="1">
      <alignment horizontal="center" vertical="top"/>
    </xf>
    <xf numFmtId="0" fontId="200" fillId="0" borderId="0" xfId="0" applyNumberFormat="1" applyFont="1" applyBorder="1" applyAlignment="1">
      <alignment horizontal="center"/>
    </xf>
    <xf numFmtId="0" fontId="11" fillId="0" borderId="0" xfId="0" applyNumberFormat="1" applyFont="1" applyBorder="1" applyAlignment="1">
      <alignment horizontal="center"/>
    </xf>
    <xf numFmtId="0" fontId="35" fillId="0" borderId="0" xfId="0" applyFont="1" applyAlignment="1">
      <alignment horizontal="center"/>
    </xf>
    <xf numFmtId="0" fontId="35" fillId="0" borderId="0" xfId="0" applyFont="1" applyAlignment="1">
      <alignment horizontal="right"/>
    </xf>
    <xf numFmtId="0" fontId="203" fillId="0" borderId="0" xfId="0" applyFont="1" applyAlignment="1">
      <alignment horizontal="right"/>
    </xf>
    <xf numFmtId="0" fontId="8" fillId="0" borderId="0" xfId="0" applyFont="1" applyAlignment="1">
      <alignment horizontal="center"/>
    </xf>
    <xf numFmtId="0" fontId="11" fillId="0" borderId="0" xfId="0" applyFont="1" applyAlignment="1">
      <alignment horizontal="center"/>
    </xf>
    <xf numFmtId="0" fontId="199" fillId="0" borderId="0" xfId="0" applyFont="1" applyAlignment="1">
      <alignment horizontal="center"/>
    </xf>
    <xf numFmtId="0" fontId="199" fillId="0" borderId="0" xfId="0" applyFont="1" applyAlignment="1">
      <alignment horizontal="center" vertical="top"/>
    </xf>
    <xf numFmtId="0" fontId="35" fillId="0" borderId="38" xfId="0" applyFont="1" applyBorder="1" applyAlignment="1">
      <alignment horizontal="center"/>
    </xf>
    <xf numFmtId="0" fontId="35" fillId="0" borderId="0" xfId="0" applyFont="1" applyAlignment="1">
      <alignment horizontal="center" vertical="center"/>
    </xf>
    <xf numFmtId="0" fontId="198" fillId="0" borderId="0" xfId="0" applyFont="1" applyAlignment="1">
      <alignment horizontal="left" vertical="center"/>
    </xf>
    <xf numFmtId="0" fontId="8" fillId="0" borderId="0" xfId="0" applyNumberFormat="1" applyFont="1" applyBorder="1" applyAlignment="1">
      <alignment horizontal="center"/>
    </xf>
    <xf numFmtId="0" fontId="208" fillId="0" borderId="0" xfId="0" applyNumberFormat="1" applyFont="1" applyBorder="1" applyAlignment="1">
      <alignment horizontal="center"/>
    </xf>
    <xf numFmtId="0" fontId="207" fillId="0" borderId="0" xfId="0" applyNumberFormat="1" applyFont="1" applyBorder="1" applyAlignment="1">
      <alignment horizontal="center"/>
    </xf>
    <xf numFmtId="0" fontId="209" fillId="0" borderId="0" xfId="0" applyFont="1"/>
    <xf numFmtId="0" fontId="8" fillId="0" borderId="0" xfId="0" applyFont="1" applyAlignment="1">
      <alignment horizontal="right"/>
    </xf>
    <xf numFmtId="0" fontId="11" fillId="0" borderId="0" xfId="0" applyFont="1" applyAlignment="1">
      <alignment horizontal="right"/>
    </xf>
    <xf numFmtId="0" fontId="11" fillId="0" borderId="0" xfId="0" applyFont="1" applyAlignment="1">
      <alignment horizontal="left"/>
    </xf>
    <xf numFmtId="0" fontId="210" fillId="0" borderId="0" xfId="0" applyFont="1" applyAlignment="1">
      <alignment horizontal="center"/>
    </xf>
    <xf numFmtId="0" fontId="8" fillId="0" borderId="0" xfId="0" applyFont="1" applyBorder="1" applyAlignment="1">
      <alignment horizontal="center"/>
    </xf>
    <xf numFmtId="0" fontId="211" fillId="0" borderId="0" xfId="7" applyNumberFormat="1" applyFont="1" applyBorder="1" applyAlignment="1">
      <alignment horizontal="left"/>
    </xf>
    <xf numFmtId="0" fontId="212" fillId="0" borderId="0" xfId="0" applyFont="1"/>
    <xf numFmtId="0" fontId="8" fillId="0" borderId="0" xfId="0" applyFont="1"/>
    <xf numFmtId="0" fontId="216" fillId="0" borderId="1" xfId="0" applyFont="1" applyBorder="1" applyAlignment="1">
      <alignment horizontal="center" vertical="top" wrapText="1"/>
    </xf>
    <xf numFmtId="0" fontId="0" fillId="0" borderId="0" xfId="0" applyFont="1"/>
    <xf numFmtId="0" fontId="216" fillId="71" borderId="1" xfId="0" applyFont="1" applyFill="1" applyBorder="1" applyAlignment="1">
      <alignment vertical="top" wrapText="1"/>
    </xf>
    <xf numFmtId="0" fontId="216" fillId="71" borderId="1" xfId="0" applyFont="1" applyFill="1" applyBorder="1" applyAlignment="1">
      <alignment horizontal="center" vertical="center" wrapText="1"/>
    </xf>
    <xf numFmtId="0" fontId="0" fillId="72" borderId="1" xfId="0" applyFill="1" applyBorder="1" applyAlignment="1">
      <alignment horizontal="center" vertical="center"/>
    </xf>
    <xf numFmtId="0" fontId="216" fillId="0" borderId="1" xfId="0" applyFont="1" applyBorder="1" applyAlignment="1">
      <alignment vertical="top" wrapText="1"/>
    </xf>
    <xf numFmtId="0" fontId="216" fillId="0" borderId="1" xfId="0" applyFont="1" applyBorder="1" applyAlignment="1">
      <alignment horizontal="justify" vertical="top" wrapText="1"/>
    </xf>
    <xf numFmtId="0" fontId="216" fillId="0" borderId="1" xfId="0" applyFont="1" applyBorder="1" applyAlignment="1">
      <alignment horizontal="center" vertical="center" wrapText="1"/>
    </xf>
    <xf numFmtId="2" fontId="216" fillId="0" borderId="1" xfId="8" applyNumberFormat="1" applyFont="1" applyBorder="1" applyAlignment="1">
      <alignment horizontal="center" vertical="center" wrapText="1"/>
    </xf>
    <xf numFmtId="0" fontId="200" fillId="0" borderId="1" xfId="0" applyFont="1" applyBorder="1" applyAlignment="1">
      <alignment horizontal="center" vertical="center"/>
    </xf>
    <xf numFmtId="9" fontId="216" fillId="0" borderId="1" xfId="8" applyFont="1" applyBorder="1" applyAlignment="1">
      <alignment horizontal="center" vertical="center" wrapText="1"/>
    </xf>
    <xf numFmtId="0" fontId="200" fillId="72" borderId="1" xfId="0" applyFont="1" applyFill="1" applyBorder="1" applyAlignment="1">
      <alignment horizontal="center" vertical="center"/>
    </xf>
    <xf numFmtId="2" fontId="216" fillId="0" borderId="2" xfId="8" applyNumberFormat="1" applyFont="1" applyBorder="1" applyAlignment="1">
      <alignment horizontal="center" vertical="center" wrapText="1"/>
    </xf>
    <xf numFmtId="0" fontId="200" fillId="0" borderId="2" xfId="0" applyFont="1" applyBorder="1" applyAlignment="1">
      <alignment horizontal="center" vertical="center"/>
    </xf>
    <xf numFmtId="9" fontId="216" fillId="0" borderId="3" xfId="8" applyFont="1" applyBorder="1" applyAlignment="1">
      <alignment horizontal="center" vertical="center" wrapText="1"/>
    </xf>
    <xf numFmtId="0" fontId="216" fillId="0" borderId="3" xfId="0" applyFont="1" applyBorder="1" applyAlignment="1">
      <alignment horizontal="center" vertical="center" wrapText="1"/>
    </xf>
    <xf numFmtId="2" fontId="210" fillId="0" borderId="2" xfId="8" applyNumberFormat="1" applyFont="1" applyBorder="1" applyAlignment="1">
      <alignment horizontal="center" vertical="center" wrapText="1"/>
    </xf>
    <xf numFmtId="9" fontId="210" fillId="0" borderId="3" xfId="8" applyFont="1" applyBorder="1" applyAlignment="1">
      <alignment horizontal="center" vertical="center" wrapText="1"/>
    </xf>
    <xf numFmtId="0" fontId="210" fillId="0" borderId="3" xfId="0" applyFont="1" applyBorder="1" applyAlignment="1">
      <alignment horizontal="center" vertical="center" wrapText="1"/>
    </xf>
    <xf numFmtId="2" fontId="216" fillId="71" borderId="2" xfId="8" applyNumberFormat="1" applyFont="1" applyFill="1" applyBorder="1" applyAlignment="1">
      <alignment horizontal="center" vertical="center" wrapText="1"/>
    </xf>
    <xf numFmtId="0" fontId="200" fillId="72" borderId="2" xfId="0" applyFont="1" applyFill="1" applyBorder="1" applyAlignment="1">
      <alignment horizontal="center" vertical="center"/>
    </xf>
    <xf numFmtId="9" fontId="216" fillId="71" borderId="3" xfId="8" applyFont="1" applyFill="1" applyBorder="1" applyAlignment="1">
      <alignment horizontal="center" vertical="center" wrapText="1"/>
    </xf>
    <xf numFmtId="0" fontId="216" fillId="71" borderId="3" xfId="0" applyFont="1" applyFill="1" applyBorder="1" applyAlignment="1">
      <alignment horizontal="center" vertical="center" wrapText="1"/>
    </xf>
    <xf numFmtId="9" fontId="216" fillId="71" borderId="3" xfId="8" applyFont="1" applyFill="1" applyBorder="1" applyAlignment="1">
      <alignment vertical="center" wrapText="1"/>
    </xf>
    <xf numFmtId="2" fontId="216" fillId="71" borderId="1" xfId="8" applyNumberFormat="1" applyFont="1" applyFill="1" applyBorder="1" applyAlignment="1">
      <alignment horizontal="center" vertical="center" wrapText="1"/>
    </xf>
    <xf numFmtId="2" fontId="216" fillId="0" borderId="1" xfId="0" applyNumberFormat="1" applyFont="1" applyBorder="1" applyAlignment="1">
      <alignment horizontal="center" vertical="center" wrapText="1"/>
    </xf>
    <xf numFmtId="0" fontId="200" fillId="0" borderId="3" xfId="0" applyFont="1" applyBorder="1" applyAlignment="1">
      <alignment horizontal="center" vertical="center"/>
    </xf>
    <xf numFmtId="0" fontId="216" fillId="71" borderId="1" xfId="0" applyFont="1" applyFill="1" applyBorder="1" applyAlignment="1">
      <alignment wrapText="1"/>
    </xf>
    <xf numFmtId="0" fontId="216" fillId="71" borderId="1" xfId="0" applyFont="1" applyFill="1" applyBorder="1" applyAlignment="1">
      <alignment horizontal="center" vertical="top" wrapText="1"/>
    </xf>
    <xf numFmtId="0" fontId="0" fillId="68" borderId="1" xfId="0" applyFill="1" applyBorder="1" applyAlignment="1">
      <alignment horizontal="center" vertical="center"/>
    </xf>
    <xf numFmtId="0" fontId="217" fillId="0" borderId="0" xfId="0" applyFont="1" applyAlignment="1">
      <alignment horizontal="center"/>
    </xf>
    <xf numFmtId="0" fontId="8" fillId="0" borderId="38" xfId="0" applyFont="1" applyBorder="1"/>
    <xf numFmtId="0" fontId="215" fillId="0" borderId="0" xfId="0" applyFont="1" applyAlignment="1">
      <alignment horizontal="center"/>
    </xf>
    <xf numFmtId="0" fontId="215" fillId="0" borderId="0" xfId="0" applyFont="1"/>
    <xf numFmtId="0" fontId="215" fillId="0" borderId="0" xfId="0" applyFont="1" applyFill="1" applyBorder="1" applyAlignment="1">
      <alignment horizontal="center" vertical="top" wrapText="1"/>
    </xf>
    <xf numFmtId="0" fontId="218" fillId="0" borderId="0" xfId="0" applyFont="1"/>
    <xf numFmtId="0" fontId="35" fillId="0" borderId="0" xfId="7" applyNumberFormat="1" applyFont="1" applyBorder="1" applyAlignment="1">
      <alignment horizontal="left"/>
    </xf>
    <xf numFmtId="0" fontId="8" fillId="0" borderId="1" xfId="0" applyFont="1" applyBorder="1" applyAlignment="1">
      <alignment vertical="top" wrapText="1"/>
    </xf>
    <xf numFmtId="2" fontId="0" fillId="72" borderId="1" xfId="0" applyNumberFormat="1" applyFill="1" applyBorder="1" applyAlignment="1">
      <alignment horizontal="center" vertical="center"/>
    </xf>
    <xf numFmtId="0" fontId="216" fillId="0" borderId="1" xfId="8" applyNumberFormat="1" applyFont="1" applyBorder="1" applyAlignment="1">
      <alignment horizontal="center" vertical="center" wrapText="1"/>
    </xf>
    <xf numFmtId="2" fontId="200" fillId="0" borderId="1" xfId="0" applyNumberFormat="1" applyFont="1" applyBorder="1" applyAlignment="1">
      <alignment horizontal="center" vertical="center"/>
    </xf>
    <xf numFmtId="2" fontId="216" fillId="71" borderId="1" xfId="0" applyNumberFormat="1" applyFont="1" applyFill="1" applyBorder="1" applyAlignment="1">
      <alignment horizontal="center" vertical="center" wrapText="1"/>
    </xf>
    <xf numFmtId="0" fontId="216" fillId="71" borderId="1" xfId="0" applyFont="1" applyFill="1" applyBorder="1" applyAlignment="1">
      <alignment horizontal="justify" vertical="top" wrapText="1"/>
    </xf>
    <xf numFmtId="2" fontId="200" fillId="72" borderId="1" xfId="0" applyNumberFormat="1" applyFont="1" applyFill="1" applyBorder="1" applyAlignment="1">
      <alignment horizontal="center" vertical="center"/>
    </xf>
    <xf numFmtId="2" fontId="200" fillId="72" borderId="0" xfId="0" applyNumberFormat="1" applyFont="1" applyFill="1" applyBorder="1" applyAlignment="1">
      <alignment horizontal="center" vertical="center"/>
    </xf>
    <xf numFmtId="2" fontId="216" fillId="0" borderId="2" xfId="0" applyNumberFormat="1" applyFont="1" applyBorder="1" applyAlignment="1">
      <alignment horizontal="center" vertical="center" wrapText="1"/>
    </xf>
    <xf numFmtId="0" fontId="187" fillId="68" borderId="0" xfId="1" applyFont="1" applyFill="1" applyAlignment="1">
      <alignment horizontal="center"/>
    </xf>
    <xf numFmtId="0" fontId="184" fillId="68" borderId="0" xfId="1" applyFont="1" applyFill="1" applyAlignment="1">
      <alignment horizontal="center" vertical="top" wrapText="1"/>
    </xf>
    <xf numFmtId="0" fontId="185" fillId="68" borderId="73" xfId="1" applyFont="1" applyFill="1" applyBorder="1" applyAlignment="1">
      <alignment horizontal="center" vertical="center" wrapText="1"/>
    </xf>
    <xf numFmtId="0" fontId="185" fillId="68" borderId="27" xfId="1" applyFont="1" applyFill="1" applyBorder="1" applyAlignment="1">
      <alignment horizontal="center" vertical="center" wrapText="1"/>
    </xf>
    <xf numFmtId="0" fontId="185" fillId="68" borderId="60" xfId="1" applyFont="1" applyFill="1" applyBorder="1" applyAlignment="1">
      <alignment horizontal="center" vertical="center" wrapText="1"/>
    </xf>
    <xf numFmtId="0" fontId="185" fillId="68" borderId="53" xfId="1" applyFont="1" applyFill="1" applyBorder="1" applyAlignment="1">
      <alignment horizontal="center" vertical="center"/>
    </xf>
    <xf numFmtId="0" fontId="185" fillId="68" borderId="27" xfId="1" applyFont="1" applyFill="1" applyBorder="1" applyAlignment="1">
      <alignment horizontal="center" vertical="center"/>
    </xf>
    <xf numFmtId="0" fontId="185" fillId="68" borderId="60" xfId="1" applyFont="1" applyFill="1" applyBorder="1" applyAlignment="1">
      <alignment horizontal="center" vertical="center"/>
    </xf>
    <xf numFmtId="0" fontId="190" fillId="68" borderId="46" xfId="1" applyFont="1" applyFill="1" applyBorder="1" applyAlignment="1">
      <alignment horizontal="center"/>
    </xf>
    <xf numFmtId="0" fontId="190" fillId="68" borderId="0" xfId="1" applyFont="1" applyFill="1" applyBorder="1" applyAlignment="1">
      <alignment horizontal="center"/>
    </xf>
    <xf numFmtId="0" fontId="11" fillId="68" borderId="0" xfId="4" applyNumberFormat="1" applyFont="1" applyFill="1" applyBorder="1" applyAlignment="1" applyProtection="1">
      <alignment horizontal="center" vertical="top" wrapText="1"/>
    </xf>
    <xf numFmtId="0" fontId="191" fillId="68" borderId="79" xfId="5" applyNumberFormat="1" applyFont="1" applyFill="1" applyBorder="1" applyAlignment="1" applyProtection="1">
      <alignment horizontal="center" vertical="top"/>
    </xf>
    <xf numFmtId="0" fontId="191" fillId="68" borderId="54" xfId="5" applyNumberFormat="1" applyFont="1" applyFill="1" applyBorder="1" applyAlignment="1" applyProtection="1">
      <alignment horizontal="center" vertical="top"/>
    </xf>
    <xf numFmtId="0" fontId="191" fillId="68" borderId="81" xfId="5" applyNumberFormat="1" applyFont="1" applyFill="1" applyBorder="1" applyAlignment="1" applyProtection="1">
      <alignment horizontal="center" vertical="center" wrapText="1"/>
    </xf>
    <xf numFmtId="0" fontId="191" fillId="68" borderId="67" xfId="5" applyNumberFormat="1" applyFont="1" applyFill="1" applyBorder="1" applyAlignment="1" applyProtection="1">
      <alignment horizontal="center" vertical="center" wrapText="1"/>
    </xf>
    <xf numFmtId="0" fontId="12" fillId="68" borderId="80" xfId="5" applyNumberFormat="1" applyFont="1" applyFill="1" applyBorder="1" applyAlignment="1" applyProtection="1">
      <alignment horizontal="center" vertical="center" wrapText="1"/>
    </xf>
    <xf numFmtId="0" fontId="12" fillId="68" borderId="74" xfId="5" applyNumberFormat="1" applyFont="1" applyFill="1" applyBorder="1" applyAlignment="1" applyProtection="1">
      <alignment horizontal="center" vertical="center" wrapText="1"/>
    </xf>
    <xf numFmtId="0" fontId="12" fillId="68" borderId="75" xfId="5" applyNumberFormat="1" applyFont="1" applyFill="1" applyBorder="1" applyAlignment="1" applyProtection="1">
      <alignment horizontal="center" vertical="center" wrapText="1"/>
    </xf>
    <xf numFmtId="0" fontId="187" fillId="0" borderId="0" xfId="0" applyFont="1" applyAlignment="1">
      <alignment horizontal="center"/>
    </xf>
    <xf numFmtId="0" fontId="185" fillId="0" borderId="0" xfId="0" applyFont="1" applyAlignment="1">
      <alignment horizontal="center"/>
    </xf>
    <xf numFmtId="0" fontId="184" fillId="0" borderId="0" xfId="0" applyFont="1" applyAlignment="1">
      <alignment horizontal="center"/>
    </xf>
    <xf numFmtId="0" fontId="184" fillId="0" borderId="38" xfId="0" applyFont="1" applyBorder="1" applyAlignment="1">
      <alignment horizontal="center" vertical="center" wrapText="1"/>
    </xf>
    <xf numFmtId="0" fontId="184" fillId="0" borderId="51" xfId="0" applyFont="1" applyBorder="1" applyAlignment="1">
      <alignment horizontal="center" vertical="center"/>
    </xf>
    <xf numFmtId="0" fontId="184" fillId="0" borderId="28" xfId="0" applyFont="1" applyBorder="1" applyAlignment="1">
      <alignment horizontal="center" vertical="center"/>
    </xf>
    <xf numFmtId="0" fontId="184" fillId="0" borderId="57" xfId="0" applyFont="1" applyBorder="1" applyAlignment="1">
      <alignment horizontal="center" vertical="center"/>
    </xf>
    <xf numFmtId="0" fontId="184" fillId="0" borderId="51" xfId="0" applyFont="1" applyBorder="1" applyAlignment="1">
      <alignment horizontal="left" vertical="top"/>
    </xf>
    <xf numFmtId="0" fontId="184" fillId="0" borderId="28" xfId="0" applyFont="1" applyBorder="1" applyAlignment="1">
      <alignment horizontal="left" vertical="top"/>
    </xf>
    <xf numFmtId="0" fontId="184" fillId="0" borderId="57" xfId="0" applyFont="1" applyBorder="1" applyAlignment="1">
      <alignment horizontal="left" vertical="top"/>
    </xf>
    <xf numFmtId="0" fontId="185" fillId="0" borderId="0" xfId="0" applyFont="1" applyAlignment="1">
      <alignment horizontal="center" vertical="center"/>
    </xf>
    <xf numFmtId="0" fontId="187" fillId="0" borderId="0" xfId="0" applyFont="1" applyAlignment="1">
      <alignment horizontal="center" vertical="center"/>
    </xf>
    <xf numFmtId="0" fontId="184" fillId="0" borderId="84" xfId="0" applyFont="1" applyBorder="1" applyAlignment="1">
      <alignment horizontal="center"/>
    </xf>
    <xf numFmtId="0" fontId="184" fillId="0" borderId="6" xfId="0" applyFont="1" applyBorder="1" applyAlignment="1">
      <alignment horizontal="center"/>
    </xf>
    <xf numFmtId="0" fontId="184" fillId="0" borderId="83" xfId="0" applyFont="1" applyBorder="1" applyAlignment="1">
      <alignment horizontal="center"/>
    </xf>
    <xf numFmtId="0" fontId="184" fillId="0" borderId="5" xfId="0" applyFont="1" applyBorder="1" applyAlignment="1">
      <alignment horizontal="center"/>
    </xf>
    <xf numFmtId="0" fontId="184" fillId="0" borderId="7" xfId="0" applyFont="1" applyBorder="1" applyAlignment="1">
      <alignment horizontal="center"/>
    </xf>
    <xf numFmtId="0" fontId="184" fillId="0" borderId="19" xfId="0" applyFont="1" applyBorder="1" applyAlignment="1">
      <alignment horizontal="center"/>
    </xf>
    <xf numFmtId="0" fontId="184" fillId="0" borderId="77" xfId="0" applyFont="1" applyBorder="1" applyAlignment="1">
      <alignment horizontal="center"/>
    </xf>
    <xf numFmtId="0" fontId="184" fillId="0" borderId="78" xfId="0" applyFont="1" applyBorder="1" applyAlignment="1">
      <alignment horizontal="center"/>
    </xf>
    <xf numFmtId="0" fontId="183" fillId="0" borderId="0" xfId="0" applyFont="1" applyAlignment="1">
      <alignment horizontal="center"/>
    </xf>
    <xf numFmtId="0" fontId="184" fillId="0" borderId="0" xfId="0" applyFont="1" applyAlignment="1">
      <alignment horizontal="left" wrapText="1"/>
    </xf>
    <xf numFmtId="0" fontId="184" fillId="0" borderId="0" xfId="0" applyFont="1" applyAlignment="1">
      <alignment horizontal="left"/>
    </xf>
    <xf numFmtId="0" fontId="183" fillId="0" borderId="0" xfId="0" applyFont="1" applyAlignment="1">
      <alignment horizontal="center" wrapText="1"/>
    </xf>
    <xf numFmtId="0" fontId="199" fillId="0" borderId="0" xfId="0" applyNumberFormat="1" applyFont="1" applyBorder="1" applyAlignment="1">
      <alignment horizontal="center" vertical="top"/>
    </xf>
    <xf numFmtId="0" fontId="201" fillId="0" borderId="0" xfId="0" applyNumberFormat="1" applyFont="1" applyBorder="1" applyAlignment="1">
      <alignment horizontal="left" vertical="center"/>
    </xf>
    <xf numFmtId="0" fontId="188" fillId="0" borderId="1" xfId="0" applyNumberFormat="1" applyFont="1" applyBorder="1" applyAlignment="1">
      <alignment horizontal="center"/>
    </xf>
    <xf numFmtId="21" fontId="188" fillId="0" borderId="1" xfId="0" applyNumberFormat="1" applyFont="1" applyBorder="1" applyAlignment="1">
      <alignment horizontal="center" vertical="center"/>
    </xf>
    <xf numFmtId="0" fontId="188" fillId="0" borderId="1" xfId="0" applyNumberFormat="1" applyFont="1" applyBorder="1" applyAlignment="1">
      <alignment horizontal="center" vertical="center"/>
    </xf>
    <xf numFmtId="0" fontId="188" fillId="0" borderId="38" xfId="0" applyNumberFormat="1" applyFont="1" applyBorder="1" applyAlignment="1">
      <alignment horizontal="center"/>
    </xf>
    <xf numFmtId="0" fontId="188" fillId="0" borderId="11" xfId="0" applyNumberFormat="1" applyFont="1" applyBorder="1" applyAlignment="1">
      <alignment horizontal="center" vertical="center"/>
    </xf>
    <xf numFmtId="0" fontId="188" fillId="0" borderId="28" xfId="0" applyNumberFormat="1" applyFont="1" applyBorder="1" applyAlignment="1">
      <alignment horizontal="center" vertical="center"/>
    </xf>
    <xf numFmtId="0" fontId="188" fillId="0" borderId="18" xfId="0" applyNumberFormat="1" applyFont="1" applyBorder="1" applyAlignment="1">
      <alignment horizontal="center" vertical="center"/>
    </xf>
    <xf numFmtId="2" fontId="188" fillId="0" borderId="1" xfId="0" applyNumberFormat="1" applyFont="1" applyBorder="1" applyAlignment="1">
      <alignment horizontal="center" vertical="center"/>
    </xf>
    <xf numFmtId="0" fontId="188" fillId="0" borderId="11" xfId="0" applyNumberFormat="1" applyFont="1" applyBorder="1" applyAlignment="1">
      <alignment horizontal="center"/>
    </xf>
    <xf numFmtId="0" fontId="188" fillId="0" borderId="28" xfId="0" applyNumberFormat="1" applyFont="1" applyBorder="1" applyAlignment="1">
      <alignment horizontal="center"/>
    </xf>
    <xf numFmtId="0" fontId="188" fillId="0" borderId="18" xfId="0" applyNumberFormat="1" applyFont="1" applyBorder="1" applyAlignment="1">
      <alignment horizontal="center"/>
    </xf>
    <xf numFmtId="0" fontId="188" fillId="0" borderId="11" xfId="0" applyNumberFormat="1" applyFont="1" applyBorder="1" applyAlignment="1">
      <alignment horizontal="center" vertical="center" wrapText="1"/>
    </xf>
    <xf numFmtId="0" fontId="188" fillId="0" borderId="28" xfId="0" applyNumberFormat="1" applyFont="1" applyBorder="1" applyAlignment="1">
      <alignment horizontal="center" vertical="center" wrapText="1"/>
    </xf>
    <xf numFmtId="0" fontId="188" fillId="0" borderId="18" xfId="0" applyNumberFormat="1" applyFont="1" applyBorder="1" applyAlignment="1">
      <alignment horizontal="center" vertical="center" wrapText="1"/>
    </xf>
    <xf numFmtId="0" fontId="188" fillId="0" borderId="46" xfId="0" applyNumberFormat="1" applyFont="1" applyBorder="1" applyAlignment="1">
      <alignment horizontal="center"/>
    </xf>
    <xf numFmtId="0" fontId="188" fillId="0" borderId="0" xfId="0" applyNumberFormat="1" applyFont="1" applyBorder="1" applyAlignment="1">
      <alignment horizontal="center"/>
    </xf>
    <xf numFmtId="0" fontId="188" fillId="0" borderId="39" xfId="0" applyNumberFormat="1" applyFont="1" applyBorder="1" applyAlignment="1">
      <alignment horizontal="center"/>
    </xf>
    <xf numFmtId="0" fontId="188" fillId="0" borderId="86" xfId="0" applyNumberFormat="1" applyFont="1" applyBorder="1" applyAlignment="1">
      <alignment horizontal="center"/>
    </xf>
    <xf numFmtId="0" fontId="188" fillId="0" borderId="68" xfId="0" applyNumberFormat="1" applyFont="1" applyBorder="1" applyAlignment="1">
      <alignment horizontal="center"/>
    </xf>
    <xf numFmtId="0" fontId="141" fillId="0" borderId="0" xfId="0" applyNumberFormat="1" applyFont="1" applyBorder="1" applyAlignment="1">
      <alignment horizontal="center"/>
    </xf>
    <xf numFmtId="49" fontId="141" fillId="0" borderId="38" xfId="0" applyNumberFormat="1" applyFont="1" applyBorder="1" applyAlignment="1">
      <alignment horizontal="center"/>
    </xf>
    <xf numFmtId="0" fontId="188" fillId="0" borderId="85" xfId="0" applyNumberFormat="1" applyFont="1" applyBorder="1" applyAlignment="1">
      <alignment horizontal="center"/>
    </xf>
    <xf numFmtId="0" fontId="188" fillId="0" borderId="21" xfId="0" applyNumberFormat="1" applyFont="1" applyBorder="1" applyAlignment="1">
      <alignment horizontal="center"/>
    </xf>
    <xf numFmtId="0" fontId="188" fillId="0" borderId="69" xfId="0" applyNumberFormat="1" applyFont="1" applyBorder="1" applyAlignment="1">
      <alignment horizontal="center"/>
    </xf>
    <xf numFmtId="0" fontId="203" fillId="0" borderId="0" xfId="0" applyNumberFormat="1" applyFont="1" applyBorder="1" applyAlignment="1">
      <alignment horizontal="center"/>
    </xf>
    <xf numFmtId="0" fontId="188" fillId="0" borderId="86" xfId="0" applyNumberFormat="1" applyFont="1" applyBorder="1" applyAlignment="1">
      <alignment horizontal="left"/>
    </xf>
    <xf numFmtId="0" fontId="188" fillId="0" borderId="38" xfId="0" applyNumberFormat="1" applyFont="1" applyBorder="1" applyAlignment="1">
      <alignment horizontal="left"/>
    </xf>
    <xf numFmtId="0" fontId="188" fillId="0" borderId="68" xfId="0" applyNumberFormat="1" applyFont="1" applyBorder="1" applyAlignment="1">
      <alignment horizontal="left"/>
    </xf>
    <xf numFmtId="49" fontId="188" fillId="0" borderId="86" xfId="0" applyNumberFormat="1" applyFont="1" applyBorder="1" applyAlignment="1">
      <alignment horizontal="right" wrapText="1"/>
    </xf>
    <xf numFmtId="49" fontId="188" fillId="0" borderId="38" xfId="0" applyNumberFormat="1" applyFont="1" applyBorder="1" applyAlignment="1">
      <alignment horizontal="right" wrapText="1"/>
    </xf>
    <xf numFmtId="49" fontId="188" fillId="0" borderId="68" xfId="0" applyNumberFormat="1" applyFont="1" applyBorder="1" applyAlignment="1">
      <alignment horizontal="right" wrapText="1"/>
    </xf>
    <xf numFmtId="49" fontId="188" fillId="0" borderId="2" xfId="0" applyNumberFormat="1" applyFont="1" applyBorder="1" applyAlignment="1">
      <alignment horizontal="left"/>
    </xf>
    <xf numFmtId="49" fontId="188" fillId="0" borderId="85" xfId="0" applyNumberFormat="1" applyFont="1" applyBorder="1" applyAlignment="1">
      <alignment horizontal="right" vertical="center"/>
    </xf>
    <xf numFmtId="49" fontId="188" fillId="0" borderId="21" xfId="0" applyNumberFormat="1" applyFont="1" applyBorder="1" applyAlignment="1">
      <alignment horizontal="right" vertical="center"/>
    </xf>
    <xf numFmtId="49" fontId="188" fillId="0" borderId="69" xfId="0" applyNumberFormat="1" applyFont="1" applyBorder="1" applyAlignment="1">
      <alignment horizontal="right" vertical="center"/>
    </xf>
    <xf numFmtId="49" fontId="188" fillId="0" borderId="86" xfId="0" applyNumberFormat="1" applyFont="1" applyBorder="1" applyAlignment="1">
      <alignment horizontal="right" vertical="center"/>
    </xf>
    <xf numFmtId="49" fontId="188" fillId="0" borderId="38" xfId="0" applyNumberFormat="1" applyFont="1" applyBorder="1" applyAlignment="1">
      <alignment horizontal="right" vertical="center"/>
    </xf>
    <xf numFmtId="49" fontId="188" fillId="0" borderId="68" xfId="0" applyNumberFormat="1" applyFont="1" applyBorder="1" applyAlignment="1">
      <alignment horizontal="right" vertical="center"/>
    </xf>
    <xf numFmtId="49" fontId="188" fillId="0" borderId="3" xfId="0" applyNumberFormat="1" applyFont="1" applyBorder="1" applyAlignment="1">
      <alignment horizontal="left"/>
    </xf>
    <xf numFmtId="49" fontId="188" fillId="68" borderId="85" xfId="0" applyNumberFormat="1" applyFont="1" applyFill="1" applyBorder="1" applyAlignment="1">
      <alignment horizontal="right" vertical="center"/>
    </xf>
    <xf numFmtId="49" fontId="188" fillId="68" borderId="21" xfId="0" applyNumberFormat="1" applyFont="1" applyFill="1" applyBorder="1" applyAlignment="1">
      <alignment horizontal="right" vertical="center"/>
    </xf>
    <xf numFmtId="49" fontId="188" fillId="68" borderId="69" xfId="0" applyNumberFormat="1" applyFont="1" applyFill="1" applyBorder="1" applyAlignment="1">
      <alignment horizontal="right" vertical="center"/>
    </xf>
    <xf numFmtId="49" fontId="188" fillId="68" borderId="86" xfId="0" applyNumberFormat="1" applyFont="1" applyFill="1" applyBorder="1" applyAlignment="1">
      <alignment horizontal="right" vertical="center"/>
    </xf>
    <xf numFmtId="49" fontId="188" fillId="68" borderId="38" xfId="0" applyNumberFormat="1" applyFont="1" applyFill="1" applyBorder="1" applyAlignment="1">
      <alignment horizontal="right" vertical="center"/>
    </xf>
    <xf numFmtId="49" fontId="188" fillId="68" borderId="68" xfId="0" applyNumberFormat="1" applyFont="1" applyFill="1" applyBorder="1" applyAlignment="1">
      <alignment horizontal="right" vertical="center"/>
    </xf>
    <xf numFmtId="0" fontId="141" fillId="0" borderId="38" xfId="0" applyNumberFormat="1" applyFont="1" applyBorder="1" applyAlignment="1">
      <alignment horizontal="center"/>
    </xf>
    <xf numFmtId="0" fontId="199" fillId="0" borderId="21" xfId="0" applyNumberFormat="1" applyFont="1" applyBorder="1" applyAlignment="1">
      <alignment horizontal="center" vertical="top"/>
    </xf>
    <xf numFmtId="0" fontId="188" fillId="0" borderId="85" xfId="0" applyNumberFormat="1" applyFont="1" applyBorder="1" applyAlignment="1">
      <alignment horizontal="left"/>
    </xf>
    <xf numFmtId="0" fontId="188" fillId="0" borderId="21" xfId="0" applyNumberFormat="1" applyFont="1" applyBorder="1" applyAlignment="1">
      <alignment horizontal="left"/>
    </xf>
    <xf numFmtId="49" fontId="188" fillId="0" borderId="28" xfId="0" applyNumberFormat="1" applyFont="1" applyBorder="1" applyAlignment="1">
      <alignment horizontal="center"/>
    </xf>
    <xf numFmtId="0" fontId="188" fillId="0" borderId="69" xfId="0" applyNumberFormat="1" applyFont="1" applyBorder="1" applyAlignment="1">
      <alignment horizontal="left"/>
    </xf>
    <xf numFmtId="49" fontId="188" fillId="0" borderId="85" xfId="0" applyNumberFormat="1" applyFont="1" applyBorder="1" applyAlignment="1">
      <alignment horizontal="left"/>
    </xf>
    <xf numFmtId="49" fontId="188" fillId="0" borderId="21" xfId="0" applyNumberFormat="1" applyFont="1" applyBorder="1" applyAlignment="1">
      <alignment horizontal="left"/>
    </xf>
    <xf numFmtId="49" fontId="188" fillId="0" borderId="69" xfId="0" applyNumberFormat="1" applyFont="1" applyBorder="1" applyAlignment="1">
      <alignment horizontal="left"/>
    </xf>
    <xf numFmtId="0" fontId="8" fillId="0" borderId="38" xfId="0" applyFont="1" applyBorder="1" applyAlignment="1">
      <alignment horizontal="center"/>
    </xf>
    <xf numFmtId="0" fontId="199" fillId="0" borderId="0" xfId="0" applyFont="1" applyAlignment="1">
      <alignment horizontal="center" vertical="top"/>
    </xf>
    <xf numFmtId="0" fontId="8" fillId="0" borderId="85" xfId="0" applyFont="1" applyBorder="1" applyAlignment="1">
      <alignment horizontal="center" vertical="top"/>
    </xf>
    <xf numFmtId="0" fontId="8" fillId="0" borderId="21" xfId="0" applyFont="1" applyBorder="1" applyAlignment="1">
      <alignment horizontal="center" vertical="top"/>
    </xf>
    <xf numFmtId="0" fontId="8" fillId="0" borderId="69" xfId="0" applyFont="1" applyBorder="1" applyAlignment="1">
      <alignment horizontal="center" vertical="top"/>
    </xf>
    <xf numFmtId="0" fontId="8" fillId="0" borderId="46" xfId="0" applyFont="1" applyBorder="1" applyAlignment="1">
      <alignment horizontal="center" vertical="top"/>
    </xf>
    <xf numFmtId="0" fontId="8" fillId="0" borderId="0" xfId="0" applyFont="1" applyBorder="1" applyAlignment="1">
      <alignment horizontal="center" vertical="top"/>
    </xf>
    <xf numFmtId="0" fontId="8" fillId="0" borderId="39" xfId="0" applyFont="1" applyBorder="1" applyAlignment="1">
      <alignment horizontal="center" vertical="top"/>
    </xf>
    <xf numFmtId="0" fontId="8" fillId="0" borderId="86" xfId="0" applyFont="1" applyBorder="1" applyAlignment="1">
      <alignment horizontal="center" vertical="top"/>
    </xf>
    <xf numFmtId="0" fontId="8" fillId="0" borderId="38" xfId="0" applyFont="1" applyBorder="1" applyAlignment="1">
      <alignment horizontal="center" vertical="top"/>
    </xf>
    <xf numFmtId="0" fontId="8" fillId="0" borderId="68" xfId="0" applyFont="1" applyBorder="1" applyAlignment="1">
      <alignment horizontal="center" vertical="top"/>
    </xf>
    <xf numFmtId="0" fontId="8" fillId="0" borderId="2" xfId="0" applyFont="1" applyBorder="1" applyAlignment="1">
      <alignment horizontal="left"/>
    </xf>
    <xf numFmtId="0" fontId="8" fillId="0" borderId="85" xfId="0" applyFont="1" applyBorder="1" applyAlignment="1">
      <alignment horizontal="center" vertical="center" wrapText="1"/>
    </xf>
    <xf numFmtId="0" fontId="8" fillId="0" borderId="21" xfId="0" applyFont="1" applyBorder="1" applyAlignment="1">
      <alignment horizontal="center" vertical="center"/>
    </xf>
    <xf numFmtId="0" fontId="8" fillId="0" borderId="69" xfId="0" applyFont="1" applyBorder="1" applyAlignment="1">
      <alignment horizontal="center" vertical="center"/>
    </xf>
    <xf numFmtId="0" fontId="8" fillId="0" borderId="46" xfId="0" applyFont="1" applyBorder="1" applyAlignment="1">
      <alignment horizontal="center" vertical="center" wrapText="1"/>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8" fillId="0" borderId="86" xfId="0" applyFont="1" applyBorder="1" applyAlignment="1">
      <alignment horizontal="center" vertical="center"/>
    </xf>
    <xf numFmtId="0" fontId="8" fillId="0" borderId="38" xfId="0" applyFont="1" applyBorder="1" applyAlignment="1">
      <alignment horizontal="center" vertical="center"/>
    </xf>
    <xf numFmtId="0" fontId="8" fillId="0" borderId="68" xfId="0" applyFont="1" applyBorder="1" applyAlignment="1">
      <alignment horizontal="center" vertical="center"/>
    </xf>
    <xf numFmtId="0" fontId="8" fillId="0" borderId="46" xfId="0" applyFont="1" applyBorder="1" applyAlignment="1">
      <alignment horizontal="left"/>
    </xf>
    <xf numFmtId="0" fontId="8" fillId="0" borderId="0" xfId="0" applyFont="1" applyBorder="1" applyAlignment="1">
      <alignment horizontal="left"/>
    </xf>
    <xf numFmtId="0" fontId="8" fillId="0" borderId="39" xfId="0" applyFont="1" applyBorder="1" applyAlignment="1">
      <alignment horizontal="left"/>
    </xf>
    <xf numFmtId="0" fontId="8" fillId="0" borderId="4" xfId="0" applyFont="1" applyBorder="1" applyAlignment="1">
      <alignment horizontal="left"/>
    </xf>
    <xf numFmtId="0" fontId="8" fillId="0" borderId="3" xfId="0" applyFont="1" applyBorder="1" applyAlignment="1">
      <alignment horizontal="left"/>
    </xf>
    <xf numFmtId="0" fontId="8" fillId="0" borderId="85" xfId="0" applyFont="1" applyBorder="1" applyAlignment="1">
      <alignment horizontal="center"/>
    </xf>
    <xf numFmtId="0" fontId="8" fillId="0" borderId="21" xfId="0" applyFont="1" applyBorder="1" applyAlignment="1">
      <alignment horizontal="center"/>
    </xf>
    <xf numFmtId="0" fontId="8" fillId="0" borderId="69" xfId="0" applyFont="1" applyBorder="1" applyAlignment="1">
      <alignment horizontal="center"/>
    </xf>
    <xf numFmtId="0" fontId="8" fillId="0" borderId="2" xfId="0" applyFont="1" applyBorder="1" applyAlignment="1">
      <alignment horizontal="center"/>
    </xf>
    <xf numFmtId="0" fontId="8" fillId="0" borderId="86" xfId="0" applyFont="1" applyBorder="1" applyAlignment="1">
      <alignment horizontal="center"/>
    </xf>
    <xf numFmtId="0" fontId="8" fillId="0" borderId="68" xfId="0" applyFont="1" applyBorder="1" applyAlignment="1">
      <alignment horizontal="center"/>
    </xf>
    <xf numFmtId="0" fontId="8" fillId="0" borderId="3" xfId="0" applyFont="1" applyBorder="1" applyAlignment="1">
      <alignment horizontal="center"/>
    </xf>
    <xf numFmtId="0" fontId="11" fillId="0" borderId="0" xfId="0" applyFont="1" applyAlignment="1">
      <alignment horizontal="center"/>
    </xf>
    <xf numFmtId="0" fontId="11" fillId="0" borderId="38" xfId="0" applyFont="1" applyBorder="1" applyAlignment="1">
      <alignment horizontal="center"/>
    </xf>
    <xf numFmtId="0" fontId="199" fillId="0" borderId="0" xfId="0" applyFont="1" applyAlignment="1">
      <alignment horizontal="center"/>
    </xf>
    <xf numFmtId="0" fontId="198" fillId="0" borderId="0" xfId="0" applyFont="1" applyAlignment="1">
      <alignment horizontal="justify" vertical="center"/>
    </xf>
    <xf numFmtId="0" fontId="8" fillId="0" borderId="85" xfId="0" applyFont="1" applyBorder="1" applyAlignment="1">
      <alignment horizontal="center" vertical="center"/>
    </xf>
    <xf numFmtId="0" fontId="8" fillId="0" borderId="46" xfId="0" applyFont="1" applyBorder="1" applyAlignment="1">
      <alignment horizontal="center" vertical="center"/>
    </xf>
    <xf numFmtId="49" fontId="8" fillId="0" borderId="85" xfId="0" applyNumberFormat="1" applyFont="1" applyBorder="1" applyAlignment="1">
      <alignment horizontal="left"/>
    </xf>
    <xf numFmtId="49" fontId="8" fillId="0" borderId="21" xfId="0" applyNumberFormat="1" applyFont="1" applyBorder="1" applyAlignment="1">
      <alignment horizontal="left"/>
    </xf>
    <xf numFmtId="49" fontId="8" fillId="0" borderId="69" xfId="0" applyNumberFormat="1" applyFont="1" applyBorder="1" applyAlignment="1">
      <alignment horizontal="left"/>
    </xf>
    <xf numFmtId="49" fontId="8" fillId="0" borderId="46" xfId="0" applyNumberFormat="1" applyFont="1" applyBorder="1" applyAlignment="1">
      <alignment horizontal="left"/>
    </xf>
    <xf numFmtId="49" fontId="8" fillId="0" borderId="0" xfId="0" applyNumberFormat="1" applyFont="1" applyBorder="1" applyAlignment="1">
      <alignment horizontal="left"/>
    </xf>
    <xf numFmtId="49" fontId="8" fillId="0" borderId="39" xfId="0" applyNumberFormat="1" applyFont="1" applyBorder="1" applyAlignment="1">
      <alignment horizontal="left"/>
    </xf>
    <xf numFmtId="49" fontId="8" fillId="0" borderId="86" xfId="0" applyNumberFormat="1" applyFont="1" applyBorder="1" applyAlignment="1">
      <alignment horizontal="left"/>
    </xf>
    <xf numFmtId="49" fontId="8" fillId="0" borderId="38" xfId="0" applyNumberFormat="1" applyFont="1" applyBorder="1" applyAlignment="1">
      <alignment horizontal="left"/>
    </xf>
    <xf numFmtId="49" fontId="8" fillId="0" borderId="68" xfId="0" applyNumberFormat="1" applyFont="1" applyBorder="1" applyAlignment="1">
      <alignment horizontal="left"/>
    </xf>
    <xf numFmtId="0" fontId="8" fillId="0" borderId="1" xfId="0" applyFont="1" applyBorder="1" applyAlignment="1">
      <alignment horizontal="center"/>
    </xf>
    <xf numFmtId="0" fontId="8" fillId="0" borderId="46" xfId="0" applyFont="1" applyBorder="1" applyAlignment="1">
      <alignment horizontal="center"/>
    </xf>
    <xf numFmtId="0" fontId="8" fillId="0" borderId="0" xfId="0" applyFont="1" applyBorder="1" applyAlignment="1">
      <alignment horizontal="center"/>
    </xf>
    <xf numFmtId="0" fontId="8" fillId="0" borderId="39" xfId="0" applyFont="1" applyBorder="1" applyAlignment="1">
      <alignment horizontal="center"/>
    </xf>
    <xf numFmtId="0" fontId="11" fillId="0" borderId="0" xfId="0" applyFont="1" applyAlignment="1">
      <alignment horizontal="center" wrapText="1"/>
    </xf>
    <xf numFmtId="0" fontId="198" fillId="0" borderId="0" xfId="0" applyFont="1" applyAlignment="1">
      <alignment horizontal="justify" wrapText="1"/>
    </xf>
    <xf numFmtId="49" fontId="8" fillId="0" borderId="85" xfId="0" applyNumberFormat="1" applyFont="1" applyBorder="1" applyAlignment="1">
      <alignment horizontal="left" vertical="top"/>
    </xf>
    <xf numFmtId="49" fontId="8" fillId="0" borderId="21" xfId="0" applyNumberFormat="1" applyFont="1" applyBorder="1" applyAlignment="1">
      <alignment horizontal="left" vertical="top"/>
    </xf>
    <xf numFmtId="49" fontId="8" fillId="0" borderId="69" xfId="0" applyNumberFormat="1" applyFont="1" applyBorder="1" applyAlignment="1">
      <alignment horizontal="left" vertical="top"/>
    </xf>
    <xf numFmtId="49" fontId="8" fillId="0" borderId="46" xfId="0" applyNumberFormat="1" applyFont="1" applyBorder="1" applyAlignment="1">
      <alignment horizontal="left" vertical="top"/>
    </xf>
    <xf numFmtId="49" fontId="8" fillId="0" borderId="0" xfId="0" applyNumberFormat="1" applyFont="1" applyBorder="1" applyAlignment="1">
      <alignment horizontal="left" vertical="top"/>
    </xf>
    <xf numFmtId="49" fontId="8" fillId="0" borderId="39" xfId="0" applyNumberFormat="1" applyFont="1" applyBorder="1" applyAlignment="1">
      <alignment horizontal="left" vertical="top"/>
    </xf>
    <xf numFmtId="49" fontId="8" fillId="0" borderId="86" xfId="0" applyNumberFormat="1" applyFont="1" applyBorder="1" applyAlignment="1">
      <alignment horizontal="left" vertical="top"/>
    </xf>
    <xf numFmtId="49" fontId="8" fillId="0" borderId="38" xfId="0" applyNumberFormat="1" applyFont="1" applyBorder="1" applyAlignment="1">
      <alignment horizontal="left" vertical="top"/>
    </xf>
    <xf numFmtId="49" fontId="8" fillId="0" borderId="68" xfId="0" applyNumberFormat="1" applyFont="1" applyBorder="1" applyAlignment="1">
      <alignment horizontal="left" vertical="top"/>
    </xf>
    <xf numFmtId="0" fontId="8" fillId="0" borderId="85"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69" xfId="0" applyNumberFormat="1" applyFont="1" applyBorder="1" applyAlignment="1">
      <alignment horizontal="center" vertical="center"/>
    </xf>
    <xf numFmtId="0" fontId="8" fillId="0" borderId="46"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86"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68"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86"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8" fillId="0" borderId="1" xfId="0" applyNumberFormat="1" applyFont="1" applyBorder="1" applyAlignment="1">
      <alignment horizontal="left"/>
    </xf>
    <xf numFmtId="0" fontId="8" fillId="0" borderId="11" xfId="0" applyNumberFormat="1" applyFont="1" applyBorder="1" applyAlignment="1">
      <alignment horizontal="center" vertical="center"/>
    </xf>
    <xf numFmtId="0" fontId="8" fillId="0" borderId="28" xfId="0" applyNumberFormat="1" applyFont="1" applyBorder="1" applyAlignment="1">
      <alignment horizontal="center" vertical="center"/>
    </xf>
    <xf numFmtId="0" fontId="8" fillId="0" borderId="18"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8" fillId="0" borderId="85" xfId="0" applyNumberFormat="1" applyFont="1" applyBorder="1" applyAlignment="1">
      <alignment horizontal="center" vertical="center" wrapText="1"/>
    </xf>
    <xf numFmtId="10" fontId="8" fillId="0" borderId="85" xfId="0" applyNumberFormat="1" applyFont="1" applyBorder="1" applyAlignment="1">
      <alignment horizontal="center" vertical="center"/>
    </xf>
    <xf numFmtId="10" fontId="8" fillId="0" borderId="21" xfId="0" applyNumberFormat="1" applyFont="1" applyBorder="1" applyAlignment="1">
      <alignment horizontal="center" vertical="center"/>
    </xf>
    <xf numFmtId="10" fontId="8" fillId="0" borderId="69" xfId="0" applyNumberFormat="1" applyFont="1" applyBorder="1" applyAlignment="1">
      <alignment horizontal="center" vertical="center"/>
    </xf>
    <xf numFmtId="10" fontId="8" fillId="0" borderId="46" xfId="0" applyNumberFormat="1" applyFont="1" applyBorder="1" applyAlignment="1">
      <alignment horizontal="center" vertical="center"/>
    </xf>
    <xf numFmtId="10" fontId="8" fillId="0" borderId="0" xfId="0" applyNumberFormat="1" applyFont="1" applyBorder="1" applyAlignment="1">
      <alignment horizontal="center" vertical="center"/>
    </xf>
    <xf numFmtId="10" fontId="8" fillId="0" borderId="39" xfId="0" applyNumberFormat="1" applyFont="1" applyBorder="1" applyAlignment="1">
      <alignment horizontal="center" vertical="center"/>
    </xf>
    <xf numFmtId="10" fontId="8" fillId="0" borderId="86" xfId="0" applyNumberFormat="1" applyFont="1" applyBorder="1" applyAlignment="1">
      <alignment horizontal="center" vertical="center"/>
    </xf>
    <xf numFmtId="10" fontId="8" fillId="0" borderId="38" xfId="0" applyNumberFormat="1" applyFont="1" applyBorder="1" applyAlignment="1">
      <alignment horizontal="center" vertical="center"/>
    </xf>
    <xf numFmtId="10" fontId="8" fillId="0" borderId="68" xfId="0" applyNumberFormat="1" applyFont="1" applyBorder="1" applyAlignment="1">
      <alignment horizontal="center" vertical="center"/>
    </xf>
    <xf numFmtId="0" fontId="188" fillId="0" borderId="38" xfId="0" applyFont="1" applyBorder="1" applyAlignment="1">
      <alignment horizontal="center"/>
    </xf>
    <xf numFmtId="0" fontId="8" fillId="0" borderId="38" xfId="0" applyNumberFormat="1" applyFont="1" applyBorder="1" applyAlignment="1">
      <alignment horizontal="center"/>
    </xf>
    <xf numFmtId="0" fontId="8" fillId="0" borderId="2" xfId="0" applyNumberFormat="1" applyFont="1" applyBorder="1" applyAlignment="1">
      <alignment horizontal="left"/>
    </xf>
    <xf numFmtId="0" fontId="8" fillId="0" borderId="3" xfId="0" applyNumberFormat="1" applyFont="1" applyBorder="1" applyAlignment="1">
      <alignment horizontal="left"/>
    </xf>
    <xf numFmtId="0" fontId="8" fillId="0" borderId="4" xfId="0" applyNumberFormat="1" applyFont="1" applyBorder="1" applyAlignment="1">
      <alignment horizontal="left"/>
    </xf>
    <xf numFmtId="9" fontId="8" fillId="0" borderId="85" xfId="0" applyNumberFormat="1" applyFont="1" applyBorder="1" applyAlignment="1">
      <alignment horizontal="center" vertical="center"/>
    </xf>
    <xf numFmtId="0" fontId="8" fillId="0" borderId="1" xfId="0" applyNumberFormat="1" applyFont="1" applyBorder="1" applyAlignment="1">
      <alignment horizontal="right"/>
    </xf>
    <xf numFmtId="0" fontId="8" fillId="69" borderId="3" xfId="0" applyNumberFormat="1" applyFont="1" applyFill="1" applyBorder="1" applyAlignment="1">
      <alignment horizontal="left"/>
    </xf>
    <xf numFmtId="0" fontId="8" fillId="0" borderId="1" xfId="0" applyNumberFormat="1" applyFont="1" applyBorder="1" applyAlignment="1">
      <alignment horizontal="left"/>
    </xf>
    <xf numFmtId="0" fontId="8" fillId="0" borderId="1" xfId="0" applyNumberFormat="1" applyFont="1" applyBorder="1" applyAlignment="1">
      <alignment horizontal="center"/>
    </xf>
    <xf numFmtId="0" fontId="8" fillId="69" borderId="2" xfId="0" applyNumberFormat="1" applyFont="1" applyFill="1" applyBorder="1" applyAlignment="1">
      <alignment horizontal="left"/>
    </xf>
    <xf numFmtId="0" fontId="8" fillId="69" borderId="85" xfId="0" applyNumberFormat="1" applyFont="1" applyFill="1" applyBorder="1" applyAlignment="1">
      <alignment horizontal="center" vertical="center"/>
    </xf>
    <xf numFmtId="0" fontId="8" fillId="69" borderId="21" xfId="0" applyNumberFormat="1" applyFont="1" applyFill="1" applyBorder="1" applyAlignment="1">
      <alignment horizontal="center" vertical="center"/>
    </xf>
    <xf numFmtId="0" fontId="8" fillId="69" borderId="69" xfId="0" applyNumberFormat="1" applyFont="1" applyFill="1" applyBorder="1" applyAlignment="1">
      <alignment horizontal="center" vertical="center"/>
    </xf>
    <xf numFmtId="0" fontId="8" fillId="69" borderId="46" xfId="0" applyNumberFormat="1" applyFont="1" applyFill="1" applyBorder="1" applyAlignment="1">
      <alignment horizontal="center" vertical="center"/>
    </xf>
    <xf numFmtId="0" fontId="8" fillId="69" borderId="0" xfId="0" applyNumberFormat="1" applyFont="1" applyFill="1" applyBorder="1" applyAlignment="1">
      <alignment horizontal="center" vertical="center"/>
    </xf>
    <xf numFmtId="0" fontId="8" fillId="69" borderId="39" xfId="0" applyNumberFormat="1" applyFont="1" applyFill="1" applyBorder="1" applyAlignment="1">
      <alignment horizontal="center" vertical="center"/>
    </xf>
    <xf numFmtId="0" fontId="8" fillId="69" borderId="86" xfId="0" applyNumberFormat="1" applyFont="1" applyFill="1" applyBorder="1" applyAlignment="1">
      <alignment horizontal="center" vertical="center"/>
    </xf>
    <xf numFmtId="0" fontId="8" fillId="69" borderId="38" xfId="0" applyNumberFormat="1" applyFont="1" applyFill="1" applyBorder="1" applyAlignment="1">
      <alignment horizontal="center" vertical="center"/>
    </xf>
    <xf numFmtId="0" fontId="8" fillId="69" borderId="68" xfId="0" applyNumberFormat="1" applyFont="1" applyFill="1" applyBorder="1" applyAlignment="1">
      <alignment horizontal="center" vertical="center"/>
    </xf>
    <xf numFmtId="0" fontId="8" fillId="69" borderId="4" xfId="0" applyNumberFormat="1" applyFont="1" applyFill="1" applyBorder="1" applyAlignment="1">
      <alignment horizontal="left"/>
    </xf>
    <xf numFmtId="0" fontId="8" fillId="0" borderId="85" xfId="0" applyNumberFormat="1" applyFont="1" applyBorder="1" applyAlignment="1">
      <alignment horizontal="right" vertical="center"/>
    </xf>
    <xf numFmtId="0" fontId="8" fillId="0" borderId="21" xfId="0" applyNumberFormat="1" applyFont="1" applyBorder="1" applyAlignment="1">
      <alignment horizontal="right" vertical="center"/>
    </xf>
    <xf numFmtId="0" fontId="8" fillId="0" borderId="69" xfId="0" applyNumberFormat="1" applyFont="1" applyBorder="1" applyAlignment="1">
      <alignment horizontal="right" vertical="center"/>
    </xf>
    <xf numFmtId="0" fontId="8" fillId="0" borderId="46"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39" xfId="0" applyNumberFormat="1" applyFont="1" applyBorder="1" applyAlignment="1">
      <alignment horizontal="right" vertical="center"/>
    </xf>
    <xf numFmtId="0" fontId="8" fillId="0" borderId="86" xfId="0" applyNumberFormat="1" applyFont="1" applyBorder="1" applyAlignment="1">
      <alignment horizontal="right" vertical="center"/>
    </xf>
    <xf numFmtId="0" fontId="8" fillId="0" borderId="38" xfId="0" applyNumberFormat="1" applyFont="1" applyBorder="1" applyAlignment="1">
      <alignment horizontal="right" vertical="center"/>
    </xf>
    <xf numFmtId="0" fontId="8" fillId="0" borderId="68" xfId="0" applyNumberFormat="1" applyFont="1" applyBorder="1" applyAlignment="1">
      <alignment horizontal="right" vertical="center"/>
    </xf>
    <xf numFmtId="0" fontId="8" fillId="69" borderId="85" xfId="0" applyNumberFormat="1" applyFont="1" applyFill="1" applyBorder="1" applyAlignment="1">
      <alignment horizontal="right" vertical="center"/>
    </xf>
    <xf numFmtId="0" fontId="8" fillId="69" borderId="21" xfId="0" applyNumberFormat="1" applyFont="1" applyFill="1" applyBorder="1" applyAlignment="1">
      <alignment horizontal="right" vertical="center"/>
    </xf>
    <xf numFmtId="0" fontId="8" fillId="69" borderId="69" xfId="0" applyNumberFormat="1" applyFont="1" applyFill="1" applyBorder="1" applyAlignment="1">
      <alignment horizontal="right" vertical="center"/>
    </xf>
    <xf numFmtId="0" fontId="8" fillId="69" borderId="46" xfId="0" applyNumberFormat="1" applyFont="1" applyFill="1" applyBorder="1" applyAlignment="1">
      <alignment horizontal="right" vertical="center"/>
    </xf>
    <xf numFmtId="0" fontId="8" fillId="69" borderId="0" xfId="0" applyNumberFormat="1" applyFont="1" applyFill="1" applyBorder="1" applyAlignment="1">
      <alignment horizontal="right" vertical="center"/>
    </xf>
    <xf numFmtId="0" fontId="8" fillId="69" borderId="39" xfId="0" applyNumberFormat="1" applyFont="1" applyFill="1" applyBorder="1" applyAlignment="1">
      <alignment horizontal="right" vertical="center"/>
    </xf>
    <xf numFmtId="0" fontId="8" fillId="69" borderId="86" xfId="0" applyNumberFormat="1" applyFont="1" applyFill="1" applyBorder="1" applyAlignment="1">
      <alignment horizontal="right" vertical="center"/>
    </xf>
    <xf numFmtId="0" fontId="8" fillId="69" borderId="38" xfId="0" applyNumberFormat="1" applyFont="1" applyFill="1" applyBorder="1" applyAlignment="1">
      <alignment horizontal="right" vertical="center"/>
    </xf>
    <xf numFmtId="0" fontId="8" fillId="69" borderId="68" xfId="0" applyNumberFormat="1" applyFont="1" applyFill="1" applyBorder="1" applyAlignment="1">
      <alignment horizontal="right" vertical="center"/>
    </xf>
    <xf numFmtId="9" fontId="8" fillId="69" borderId="85" xfId="0" applyNumberFormat="1" applyFont="1" applyFill="1" applyBorder="1" applyAlignment="1">
      <alignment horizontal="center" vertical="center"/>
    </xf>
    <xf numFmtId="0" fontId="8" fillId="0" borderId="86" xfId="0" applyNumberFormat="1" applyFont="1" applyBorder="1" applyAlignment="1">
      <alignment horizontal="center"/>
    </xf>
    <xf numFmtId="0" fontId="8" fillId="0" borderId="68" xfId="0" applyNumberFormat="1" applyFont="1" applyBorder="1" applyAlignment="1">
      <alignment horizontal="center"/>
    </xf>
    <xf numFmtId="0" fontId="8" fillId="0" borderId="46" xfId="0" applyNumberFormat="1" applyFont="1" applyBorder="1" applyAlignment="1">
      <alignment horizontal="center"/>
    </xf>
    <xf numFmtId="0" fontId="8" fillId="0" borderId="0" xfId="0" applyNumberFormat="1" applyFont="1" applyBorder="1" applyAlignment="1">
      <alignment horizontal="center"/>
    </xf>
    <xf numFmtId="0" fontId="8" fillId="0" borderId="39" xfId="0" applyNumberFormat="1" applyFont="1" applyBorder="1" applyAlignment="1">
      <alignment horizontal="center"/>
    </xf>
    <xf numFmtId="0" fontId="8" fillId="0" borderId="85" xfId="0" applyNumberFormat="1" applyFont="1" applyBorder="1" applyAlignment="1">
      <alignment horizontal="center"/>
    </xf>
    <xf numFmtId="0" fontId="8" fillId="0" borderId="21" xfId="0" applyNumberFormat="1" applyFont="1" applyBorder="1" applyAlignment="1">
      <alignment horizontal="center"/>
    </xf>
    <xf numFmtId="0" fontId="8" fillId="0" borderId="69" xfId="0" applyNumberFormat="1" applyFont="1" applyBorder="1" applyAlignment="1">
      <alignment horizontal="center"/>
    </xf>
    <xf numFmtId="0" fontId="207" fillId="0" borderId="0" xfId="0" applyNumberFormat="1" applyFont="1" applyBorder="1" applyAlignment="1">
      <alignment horizontal="center"/>
    </xf>
    <xf numFmtId="0" fontId="207" fillId="0" borderId="38" xfId="0" applyNumberFormat="1" applyFont="1" applyBorder="1" applyAlignment="1">
      <alignment horizontal="center"/>
    </xf>
    <xf numFmtId="0" fontId="8" fillId="0" borderId="11" xfId="0" applyNumberFormat="1" applyFont="1" applyBorder="1" applyAlignment="1">
      <alignment horizontal="center"/>
    </xf>
    <xf numFmtId="0" fontId="8" fillId="0" borderId="28" xfId="0" applyNumberFormat="1" applyFont="1" applyBorder="1" applyAlignment="1">
      <alignment horizontal="center"/>
    </xf>
    <xf numFmtId="0" fontId="8" fillId="0" borderId="18" xfId="0" applyNumberFormat="1" applyFont="1" applyBorder="1" applyAlignment="1">
      <alignment horizontal="center"/>
    </xf>
    <xf numFmtId="0" fontId="198" fillId="0" borderId="0" xfId="0" applyFont="1" applyAlignment="1">
      <alignment horizontal="justify"/>
    </xf>
    <xf numFmtId="49" fontId="8" fillId="70" borderId="85" xfId="0" applyNumberFormat="1" applyFont="1" applyFill="1" applyBorder="1" applyAlignment="1">
      <alignment horizontal="left"/>
    </xf>
    <xf numFmtId="49" fontId="8" fillId="70" borderId="21" xfId="0" applyNumberFormat="1" applyFont="1" applyFill="1" applyBorder="1" applyAlignment="1">
      <alignment horizontal="left"/>
    </xf>
    <xf numFmtId="49" fontId="8" fillId="70" borderId="69" xfId="0" applyNumberFormat="1" applyFont="1" applyFill="1" applyBorder="1" applyAlignment="1">
      <alignment horizontal="left"/>
    </xf>
    <xf numFmtId="0" fontId="8" fillId="70" borderId="85" xfId="0" applyNumberFormat="1" applyFont="1" applyFill="1" applyBorder="1" applyAlignment="1">
      <alignment horizontal="center" vertical="center"/>
    </xf>
    <xf numFmtId="0" fontId="8" fillId="70" borderId="21" xfId="0" applyNumberFormat="1" applyFont="1" applyFill="1" applyBorder="1" applyAlignment="1">
      <alignment horizontal="center" vertical="center"/>
    </xf>
    <xf numFmtId="0" fontId="8" fillId="70" borderId="69" xfId="0" applyNumberFormat="1" applyFont="1" applyFill="1" applyBorder="1" applyAlignment="1">
      <alignment horizontal="center" vertical="center"/>
    </xf>
    <xf numFmtId="0" fontId="8" fillId="70" borderId="46" xfId="0" applyNumberFormat="1" applyFont="1" applyFill="1" applyBorder="1" applyAlignment="1">
      <alignment horizontal="center" vertical="center"/>
    </xf>
    <xf numFmtId="0" fontId="8" fillId="70" borderId="0" xfId="0" applyNumberFormat="1" applyFont="1" applyFill="1" applyBorder="1" applyAlignment="1">
      <alignment horizontal="center" vertical="center"/>
    </xf>
    <xf numFmtId="0" fontId="8" fillId="70" borderId="39" xfId="0" applyNumberFormat="1" applyFont="1" applyFill="1" applyBorder="1" applyAlignment="1">
      <alignment horizontal="center" vertical="center"/>
    </xf>
    <xf numFmtId="0" fontId="8" fillId="70" borderId="86" xfId="0" applyNumberFormat="1" applyFont="1" applyFill="1" applyBorder="1" applyAlignment="1">
      <alignment horizontal="center" vertical="center"/>
    </xf>
    <xf numFmtId="0" fontId="8" fillId="70" borderId="38" xfId="0" applyNumberFormat="1" applyFont="1" applyFill="1" applyBorder="1" applyAlignment="1">
      <alignment horizontal="center" vertical="center"/>
    </xf>
    <xf numFmtId="0" fontId="8" fillId="70" borderId="68" xfId="0" applyNumberFormat="1" applyFont="1" applyFill="1" applyBorder="1" applyAlignment="1">
      <alignment horizontal="center" vertical="center"/>
    </xf>
    <xf numFmtId="49" fontId="8" fillId="70" borderId="46" xfId="0" applyNumberFormat="1" applyFont="1" applyFill="1" applyBorder="1" applyAlignment="1">
      <alignment horizontal="left"/>
    </xf>
    <xf numFmtId="49" fontId="8" fillId="70" borderId="0" xfId="0" applyNumberFormat="1" applyFont="1" applyFill="1" applyBorder="1" applyAlignment="1">
      <alignment horizontal="left"/>
    </xf>
    <xf numFmtId="49" fontId="8" fillId="70" borderId="39" xfId="0" applyNumberFormat="1" applyFont="1" applyFill="1" applyBorder="1" applyAlignment="1">
      <alignment horizontal="left"/>
    </xf>
    <xf numFmtId="49" fontId="8" fillId="70" borderId="86" xfId="0" applyNumberFormat="1" applyFont="1" applyFill="1" applyBorder="1" applyAlignment="1">
      <alignment horizontal="left"/>
    </xf>
    <xf numFmtId="49" fontId="8" fillId="70" borderId="38" xfId="0" applyNumberFormat="1" applyFont="1" applyFill="1" applyBorder="1" applyAlignment="1">
      <alignment horizontal="left"/>
    </xf>
    <xf numFmtId="49" fontId="8" fillId="70" borderId="68" xfId="0" applyNumberFormat="1" applyFont="1" applyFill="1" applyBorder="1" applyAlignment="1">
      <alignment horizontal="left"/>
    </xf>
    <xf numFmtId="0" fontId="8" fillId="0" borderId="1" xfId="0" applyNumberFormat="1" applyFont="1" applyBorder="1" applyAlignment="1">
      <alignment horizontal="center" vertical="center"/>
    </xf>
    <xf numFmtId="49" fontId="8" fillId="0" borderId="11" xfId="0" applyNumberFormat="1" applyFont="1" applyBorder="1" applyAlignment="1">
      <alignment horizontal="left"/>
    </xf>
    <xf numFmtId="49" fontId="8" fillId="0" borderId="28" xfId="0" applyNumberFormat="1" applyFont="1" applyBorder="1" applyAlignment="1">
      <alignment horizontal="left"/>
    </xf>
    <xf numFmtId="49" fontId="8" fillId="0" borderId="18" xfId="0" applyNumberFormat="1" applyFont="1" applyBorder="1" applyAlignment="1">
      <alignment horizontal="left"/>
    </xf>
    <xf numFmtId="49" fontId="8" fillId="70" borderId="11" xfId="0" applyNumberFormat="1" applyFont="1" applyFill="1" applyBorder="1" applyAlignment="1">
      <alignment horizontal="left"/>
    </xf>
    <xf numFmtId="49" fontId="8" fillId="70" borderId="28" xfId="0" applyNumberFormat="1" applyFont="1" applyFill="1" applyBorder="1" applyAlignment="1">
      <alignment horizontal="left"/>
    </xf>
    <xf numFmtId="49" fontId="8" fillId="70" borderId="18" xfId="0" applyNumberFormat="1" applyFont="1" applyFill="1" applyBorder="1" applyAlignment="1">
      <alignment horizontal="left"/>
    </xf>
    <xf numFmtId="0" fontId="8" fillId="70" borderId="1" xfId="0"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188" fillId="0" borderId="85" xfId="0" applyNumberFormat="1" applyFont="1" applyBorder="1" applyAlignment="1">
      <alignment horizontal="center" vertical="center"/>
    </xf>
    <xf numFmtId="0" fontId="188" fillId="0" borderId="21" xfId="0" applyNumberFormat="1" applyFont="1" applyBorder="1" applyAlignment="1">
      <alignment horizontal="center" vertical="center"/>
    </xf>
    <xf numFmtId="0" fontId="188" fillId="0" borderId="69" xfId="0" applyNumberFormat="1" applyFont="1" applyBorder="1" applyAlignment="1">
      <alignment horizontal="center" vertical="center"/>
    </xf>
    <xf numFmtId="0" fontId="188" fillId="0" borderId="86" xfId="0" applyNumberFormat="1" applyFont="1" applyBorder="1" applyAlignment="1">
      <alignment horizontal="center" vertical="center"/>
    </xf>
    <xf numFmtId="0" fontId="188" fillId="0" borderId="38" xfId="0" applyNumberFormat="1" applyFont="1" applyBorder="1" applyAlignment="1">
      <alignment horizontal="center" vertical="center"/>
    </xf>
    <xf numFmtId="0" fontId="188" fillId="0" borderId="68" xfId="0" applyNumberFormat="1" applyFont="1" applyBorder="1" applyAlignment="1">
      <alignment horizontal="center" vertical="center"/>
    </xf>
    <xf numFmtId="0" fontId="200" fillId="0" borderId="0" xfId="0" applyNumberFormat="1" applyFont="1" applyBorder="1" applyAlignment="1">
      <alignment horizontal="left"/>
    </xf>
    <xf numFmtId="0" fontId="188" fillId="0" borderId="2" xfId="0" applyNumberFormat="1" applyFont="1" applyBorder="1" applyAlignment="1">
      <alignment horizontal="left"/>
    </xf>
    <xf numFmtId="0" fontId="188" fillId="0" borderId="46" xfId="0" applyNumberFormat="1" applyFont="1" applyBorder="1" applyAlignment="1">
      <alignment horizontal="center" vertical="center"/>
    </xf>
    <xf numFmtId="0" fontId="188" fillId="0" borderId="0" xfId="0" applyNumberFormat="1" applyFont="1" applyBorder="1" applyAlignment="1">
      <alignment horizontal="center" vertical="center"/>
    </xf>
    <xf numFmtId="0" fontId="188" fillId="0" borderId="39" xfId="0" applyNumberFormat="1" applyFont="1" applyBorder="1" applyAlignment="1">
      <alignment horizontal="center" vertical="center"/>
    </xf>
    <xf numFmtId="49" fontId="188" fillId="0" borderId="46" xfId="0" applyNumberFormat="1" applyFont="1" applyBorder="1" applyAlignment="1">
      <alignment horizontal="left"/>
    </xf>
    <xf numFmtId="49" fontId="188" fillId="0" borderId="0" xfId="0" applyNumberFormat="1" applyFont="1" applyBorder="1" applyAlignment="1">
      <alignment horizontal="left"/>
    </xf>
    <xf numFmtId="49" fontId="188" fillId="0" borderId="39" xfId="0" applyNumberFormat="1" applyFont="1" applyBorder="1" applyAlignment="1">
      <alignment horizontal="left"/>
    </xf>
    <xf numFmtId="49" fontId="188" fillId="0" borderId="1" xfId="0" applyNumberFormat="1" applyFont="1" applyBorder="1" applyAlignment="1">
      <alignment horizontal="center"/>
    </xf>
    <xf numFmtId="49" fontId="188" fillId="0" borderId="38" xfId="0" applyNumberFormat="1" applyFont="1" applyBorder="1" applyAlignment="1">
      <alignment horizontal="center"/>
    </xf>
    <xf numFmtId="0" fontId="141" fillId="0" borderId="0" xfId="0" applyNumberFormat="1" applyFont="1" applyBorder="1" applyAlignment="1">
      <alignment horizontal="right"/>
    </xf>
    <xf numFmtId="0" fontId="188" fillId="0" borderId="85" xfId="0" applyNumberFormat="1" applyFont="1" applyBorder="1" applyAlignment="1">
      <alignment horizontal="center" vertical="center" wrapText="1"/>
    </xf>
    <xf numFmtId="0" fontId="188" fillId="0" borderId="2" xfId="0" applyNumberFormat="1" applyFont="1" applyBorder="1" applyAlignment="1">
      <alignment horizontal="center"/>
    </xf>
    <xf numFmtId="0" fontId="8" fillId="0" borderId="85" xfId="0" applyFont="1" applyBorder="1" applyAlignment="1">
      <alignment horizontal="left"/>
    </xf>
    <xf numFmtId="0" fontId="8" fillId="0" borderId="21" xfId="0" applyFont="1" applyBorder="1" applyAlignment="1">
      <alignment horizontal="left"/>
    </xf>
    <xf numFmtId="0" fontId="8" fillId="0" borderId="69" xfId="0" applyFont="1" applyBorder="1" applyAlignment="1">
      <alignment horizontal="left"/>
    </xf>
    <xf numFmtId="0" fontId="8" fillId="0" borderId="86" xfId="0" applyFont="1" applyBorder="1" applyAlignment="1">
      <alignment horizontal="left"/>
    </xf>
    <xf numFmtId="0" fontId="8" fillId="0" borderId="38" xfId="0" applyFont="1" applyBorder="1" applyAlignment="1">
      <alignment horizontal="left"/>
    </xf>
    <xf numFmtId="0" fontId="8" fillId="0" borderId="68" xfId="0" applyFont="1" applyBorder="1" applyAlignment="1">
      <alignment horizontal="left"/>
    </xf>
    <xf numFmtId="0" fontId="8" fillId="68" borderId="85" xfId="0" applyFont="1" applyFill="1" applyBorder="1" applyAlignment="1">
      <alignment horizontal="center" vertical="center"/>
    </xf>
    <xf numFmtId="0" fontId="8" fillId="68" borderId="21" xfId="0" applyFont="1" applyFill="1" applyBorder="1" applyAlignment="1">
      <alignment horizontal="center" vertical="center"/>
    </xf>
    <xf numFmtId="0" fontId="8" fillId="68" borderId="69" xfId="0" applyFont="1" applyFill="1" applyBorder="1" applyAlignment="1">
      <alignment horizontal="center" vertical="center"/>
    </xf>
    <xf numFmtId="0" fontId="8" fillId="68" borderId="86" xfId="0" applyFont="1" applyFill="1" applyBorder="1" applyAlignment="1">
      <alignment horizontal="center" vertical="center"/>
    </xf>
    <xf numFmtId="0" fontId="8" fillId="68" borderId="38" xfId="0" applyFont="1" applyFill="1" applyBorder="1" applyAlignment="1">
      <alignment horizontal="center" vertical="center"/>
    </xf>
    <xf numFmtId="0" fontId="8" fillId="68" borderId="68" xfId="0" applyFont="1" applyFill="1" applyBorder="1" applyAlignment="1">
      <alignment horizontal="center" vertical="center"/>
    </xf>
    <xf numFmtId="0" fontId="8" fillId="68" borderId="85" xfId="0" applyFont="1" applyFill="1" applyBorder="1" applyAlignment="1">
      <alignment horizontal="center" vertical="center" wrapText="1"/>
    </xf>
    <xf numFmtId="0" fontId="8" fillId="0" borderId="11" xfId="0" applyFont="1" applyBorder="1" applyAlignment="1">
      <alignment horizontal="left"/>
    </xf>
    <xf numFmtId="0" fontId="8" fillId="0" borderId="28" xfId="0" applyFont="1" applyBorder="1" applyAlignment="1">
      <alignment horizontal="left"/>
    </xf>
    <xf numFmtId="0" fontId="8" fillId="0" borderId="18" xfId="0" applyFont="1" applyBorder="1" applyAlignment="1">
      <alignment horizontal="left"/>
    </xf>
    <xf numFmtId="0" fontId="8" fillId="0" borderId="11" xfId="0" applyFont="1" applyBorder="1" applyAlignment="1">
      <alignment horizontal="center" vertical="center" wrapText="1"/>
    </xf>
    <xf numFmtId="0" fontId="8" fillId="0" borderId="86" xfId="0" applyFont="1" applyBorder="1" applyAlignment="1">
      <alignment horizontal="left" vertical="center"/>
    </xf>
    <xf numFmtId="0" fontId="8" fillId="0" borderId="38" xfId="0" applyFont="1" applyBorder="1" applyAlignment="1">
      <alignment horizontal="left" vertical="center"/>
    </xf>
    <xf numFmtId="0" fontId="8" fillId="0" borderId="68" xfId="0" applyFont="1" applyBorder="1" applyAlignment="1">
      <alignment horizontal="left" vertical="center"/>
    </xf>
    <xf numFmtId="0" fontId="8" fillId="0" borderId="85" xfId="0" applyFont="1" applyBorder="1" applyAlignment="1">
      <alignment horizontal="left" vertical="center"/>
    </xf>
    <xf numFmtId="0" fontId="8" fillId="0" borderId="21" xfId="0" applyFont="1" applyBorder="1" applyAlignment="1">
      <alignment horizontal="left" vertical="center"/>
    </xf>
    <xf numFmtId="0" fontId="8" fillId="0" borderId="69" xfId="0" applyFont="1" applyBorder="1" applyAlignment="1">
      <alignment horizontal="left" vertical="center"/>
    </xf>
    <xf numFmtId="0" fontId="8" fillId="0" borderId="46" xfId="0" applyFont="1" applyBorder="1" applyAlignment="1">
      <alignment horizontal="left" vertical="center"/>
    </xf>
    <xf numFmtId="0" fontId="8" fillId="0" borderId="0" xfId="0" applyFont="1" applyBorder="1" applyAlignment="1">
      <alignment horizontal="left" vertical="center"/>
    </xf>
    <xf numFmtId="0" fontId="8" fillId="0" borderId="39" xfId="0" applyFont="1" applyBorder="1" applyAlignment="1">
      <alignment horizontal="left" vertical="center"/>
    </xf>
    <xf numFmtId="0" fontId="35" fillId="0" borderId="0" xfId="0" applyFont="1" applyAlignment="1">
      <alignment horizontal="justify"/>
    </xf>
    <xf numFmtId="49" fontId="11" fillId="0" borderId="38" xfId="0" applyNumberFormat="1" applyFont="1" applyBorder="1" applyAlignment="1">
      <alignment horizontal="center"/>
    </xf>
    <xf numFmtId="49" fontId="8" fillId="0" borderId="1" xfId="0" applyNumberFormat="1" applyFont="1" applyBorder="1" applyAlignment="1">
      <alignment horizontal="center"/>
    </xf>
    <xf numFmtId="49" fontId="8" fillId="0" borderId="18" xfId="0" applyNumberFormat="1" applyFont="1" applyBorder="1" applyAlignment="1">
      <alignment horizontal="center"/>
    </xf>
    <xf numFmtId="49" fontId="8" fillId="0" borderId="85" xfId="0" applyNumberFormat="1" applyFont="1" applyBorder="1" applyAlignment="1">
      <alignment horizontal="center"/>
    </xf>
    <xf numFmtId="49" fontId="8" fillId="0" borderId="21" xfId="0" applyNumberFormat="1" applyFont="1" applyBorder="1" applyAlignment="1">
      <alignment horizontal="center"/>
    </xf>
    <xf numFmtId="49" fontId="8" fillId="0" borderId="69" xfId="0" applyNumberFormat="1" applyFont="1" applyBorder="1" applyAlignment="1">
      <alignment horizontal="center"/>
    </xf>
    <xf numFmtId="49" fontId="8" fillId="0" borderId="86" xfId="0" applyNumberFormat="1" applyFont="1" applyBorder="1" applyAlignment="1">
      <alignment horizontal="center"/>
    </xf>
    <xf numFmtId="49" fontId="8" fillId="0" borderId="38" xfId="0" applyNumberFormat="1" applyFont="1" applyBorder="1" applyAlignment="1">
      <alignment horizontal="center"/>
    </xf>
    <xf numFmtId="49" fontId="8" fillId="0" borderId="68" xfId="0" applyNumberFormat="1" applyFont="1" applyBorder="1" applyAlignment="1">
      <alignment horizontal="center"/>
    </xf>
    <xf numFmtId="49" fontId="8" fillId="0" borderId="11"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35" fillId="0" borderId="11" xfId="0" applyNumberFormat="1" applyFont="1" applyBorder="1" applyAlignment="1">
      <alignment horizontal="center" vertical="center" wrapText="1"/>
    </xf>
    <xf numFmtId="49" fontId="35" fillId="0" borderId="28" xfId="0" applyNumberFormat="1" applyFont="1" applyBorder="1" applyAlignment="1">
      <alignment horizontal="center" vertical="center" wrapText="1"/>
    </xf>
    <xf numFmtId="49" fontId="35" fillId="0" borderId="18" xfId="0" applyNumberFormat="1" applyFont="1" applyBorder="1" applyAlignment="1">
      <alignment horizontal="center" vertical="center" wrapText="1"/>
    </xf>
    <xf numFmtId="49" fontId="8" fillId="0" borderId="11" xfId="0" applyNumberFormat="1" applyFont="1" applyBorder="1" applyAlignment="1">
      <alignment horizontal="center" vertical="top" wrapText="1"/>
    </xf>
    <xf numFmtId="49" fontId="8" fillId="0" borderId="28" xfId="0" applyNumberFormat="1" applyFont="1" applyBorder="1" applyAlignment="1">
      <alignment horizontal="center" vertical="top" wrapText="1"/>
    </xf>
    <xf numFmtId="49" fontId="8" fillId="0" borderId="18" xfId="0" applyNumberFormat="1" applyFont="1" applyBorder="1" applyAlignment="1">
      <alignment horizontal="center" vertical="top" wrapText="1"/>
    </xf>
    <xf numFmtId="0" fontId="35" fillId="0" borderId="1" xfId="0" applyFont="1" applyBorder="1" applyAlignment="1">
      <alignment horizontal="center" vertical="center"/>
    </xf>
    <xf numFmtId="0" fontId="35" fillId="0" borderId="86" xfId="0" applyFont="1" applyBorder="1" applyAlignment="1">
      <alignment horizontal="center"/>
    </xf>
    <xf numFmtId="0" fontId="35" fillId="0" borderId="38" xfId="0" applyFont="1" applyBorder="1" applyAlignment="1">
      <alignment horizontal="center"/>
    </xf>
    <xf numFmtId="0" fontId="35" fillId="0" borderId="68" xfId="0" applyFont="1" applyBorder="1" applyAlignment="1">
      <alignment horizontal="center"/>
    </xf>
    <xf numFmtId="0" fontId="35" fillId="0" borderId="1" xfId="0" applyFont="1" applyBorder="1" applyAlignment="1">
      <alignment horizontal="center" vertical="center" textRotation="90"/>
    </xf>
    <xf numFmtId="0" fontId="35" fillId="0" borderId="1" xfId="0" applyFont="1" applyBorder="1" applyAlignment="1">
      <alignment horizontal="center" vertical="center" textRotation="90" wrapText="1"/>
    </xf>
    <xf numFmtId="0" fontId="35" fillId="0" borderId="85" xfId="0" applyFont="1" applyBorder="1" applyAlignment="1">
      <alignment horizontal="center"/>
    </xf>
    <xf numFmtId="0" fontId="35" fillId="0" borderId="21" xfId="0" applyFont="1" applyBorder="1" applyAlignment="1">
      <alignment horizontal="center"/>
    </xf>
    <xf numFmtId="0" fontId="35" fillId="0" borderId="69" xfId="0" applyFont="1" applyBorder="1" applyAlignment="1">
      <alignment horizontal="center"/>
    </xf>
    <xf numFmtId="0" fontId="35" fillId="0" borderId="85" xfId="0" applyFont="1" applyBorder="1" applyAlignment="1">
      <alignment horizontal="center" vertical="center" textRotation="90" wrapText="1"/>
    </xf>
    <xf numFmtId="0" fontId="35" fillId="0" borderId="21" xfId="0" applyFont="1" applyBorder="1" applyAlignment="1">
      <alignment horizontal="center" vertical="center" textRotation="90" wrapText="1"/>
    </xf>
    <xf numFmtId="0" fontId="35" fillId="0" borderId="69" xfId="0" applyFont="1" applyBorder="1" applyAlignment="1">
      <alignment horizontal="center" vertical="center" textRotation="90" wrapText="1"/>
    </xf>
    <xf numFmtId="0" fontId="35" fillId="0" borderId="46" xfId="0" applyFont="1" applyBorder="1" applyAlignment="1">
      <alignment horizontal="center" vertical="center" textRotation="90" wrapText="1"/>
    </xf>
    <xf numFmtId="0" fontId="35" fillId="0" borderId="0" xfId="0" applyFont="1" applyBorder="1" applyAlignment="1">
      <alignment horizontal="center" vertical="center" textRotation="90" wrapText="1"/>
    </xf>
    <xf numFmtId="0" fontId="35" fillId="0" borderId="39" xfId="0" applyFont="1" applyBorder="1" applyAlignment="1">
      <alignment horizontal="center" vertical="center" textRotation="90" wrapText="1"/>
    </xf>
    <xf numFmtId="0" fontId="35" fillId="0" borderId="86" xfId="0" applyFont="1" applyBorder="1" applyAlignment="1">
      <alignment horizontal="center" vertical="center" textRotation="90" wrapText="1"/>
    </xf>
    <xf numFmtId="0" fontId="35" fillId="0" borderId="38" xfId="0" applyFont="1" applyBorder="1" applyAlignment="1">
      <alignment horizontal="center" vertical="center" textRotation="90" wrapText="1"/>
    </xf>
    <xf numFmtId="0" fontId="35" fillId="0" borderId="68" xfId="0" applyFont="1" applyBorder="1" applyAlignment="1">
      <alignment horizontal="center" vertical="center" textRotation="90" wrapText="1"/>
    </xf>
    <xf numFmtId="0" fontId="35" fillId="0" borderId="85" xfId="0" applyFont="1" applyBorder="1" applyAlignment="1">
      <alignment horizontal="center" vertical="center" textRotation="90"/>
    </xf>
    <xf numFmtId="0" fontId="35" fillId="0" borderId="21" xfId="0" applyFont="1" applyBorder="1" applyAlignment="1">
      <alignment horizontal="center" vertical="center" textRotation="90"/>
    </xf>
    <xf numFmtId="0" fontId="35" fillId="0" borderId="69" xfId="0" applyFont="1" applyBorder="1" applyAlignment="1">
      <alignment horizontal="center" vertical="center" textRotation="90"/>
    </xf>
    <xf numFmtId="0" fontId="35" fillId="0" borderId="46" xfId="0" applyFont="1" applyBorder="1" applyAlignment="1">
      <alignment horizontal="center" vertical="center" textRotation="90"/>
    </xf>
    <xf numFmtId="0" fontId="35" fillId="0" borderId="0" xfId="0" applyFont="1" applyBorder="1" applyAlignment="1">
      <alignment horizontal="center" vertical="center" textRotation="90"/>
    </xf>
    <xf numFmtId="0" fontId="35" fillId="0" borderId="39" xfId="0" applyFont="1" applyBorder="1" applyAlignment="1">
      <alignment horizontal="center" vertical="center" textRotation="90"/>
    </xf>
    <xf numFmtId="0" fontId="35" fillId="0" borderId="86" xfId="0" applyFont="1" applyBorder="1" applyAlignment="1">
      <alignment horizontal="center" vertical="center" textRotation="90"/>
    </xf>
    <xf numFmtId="0" fontId="35" fillId="0" borderId="38" xfId="0" applyFont="1" applyBorder="1" applyAlignment="1">
      <alignment horizontal="center" vertical="center" textRotation="90"/>
    </xf>
    <xf numFmtId="0" fontId="35" fillId="0" borderId="68" xfId="0" applyFont="1" applyBorder="1" applyAlignment="1">
      <alignment horizontal="center" vertical="center" textRotation="90"/>
    </xf>
    <xf numFmtId="0" fontId="35" fillId="0" borderId="46" xfId="0" applyFont="1" applyBorder="1" applyAlignment="1">
      <alignment horizontal="center"/>
    </xf>
    <xf numFmtId="0" fontId="35" fillId="0" borderId="0" xfId="0" applyFont="1" applyBorder="1" applyAlignment="1">
      <alignment horizontal="center"/>
    </xf>
    <xf numFmtId="0" fontId="35" fillId="0" borderId="39" xfId="0" applyFont="1" applyBorder="1" applyAlignment="1">
      <alignment horizontal="center"/>
    </xf>
    <xf numFmtId="0" fontId="35" fillId="0" borderId="21" xfId="0" applyFont="1" applyBorder="1" applyAlignment="1">
      <alignment horizontal="center" wrapText="1"/>
    </xf>
    <xf numFmtId="0" fontId="35" fillId="0" borderId="69" xfId="0" applyFont="1" applyBorder="1" applyAlignment="1">
      <alignment horizontal="center" wrapText="1"/>
    </xf>
    <xf numFmtId="0" fontId="35" fillId="0" borderId="0" xfId="0" applyFont="1" applyBorder="1" applyAlignment="1">
      <alignment horizontal="center" wrapText="1"/>
    </xf>
    <xf numFmtId="0" fontId="35" fillId="0" borderId="11" xfId="0" applyFont="1" applyBorder="1" applyAlignment="1">
      <alignment horizontal="center" wrapText="1"/>
    </xf>
    <xf numFmtId="0" fontId="35" fillId="0" borderId="28" xfId="0" applyFont="1" applyBorder="1" applyAlignment="1">
      <alignment horizontal="center" wrapText="1"/>
    </xf>
    <xf numFmtId="0" fontId="35" fillId="0" borderId="18" xfId="0" applyFont="1" applyBorder="1" applyAlignment="1">
      <alignment horizontal="center" wrapText="1"/>
    </xf>
    <xf numFmtId="0" fontId="8" fillId="0" borderId="28" xfId="0" applyFont="1" applyBorder="1" applyAlignment="1">
      <alignment horizontal="center" vertical="center" wrapText="1"/>
    </xf>
    <xf numFmtId="0" fontId="8" fillId="0" borderId="18" xfId="0" applyFont="1" applyBorder="1" applyAlignment="1">
      <alignment horizontal="center" vertical="center" wrapText="1"/>
    </xf>
    <xf numFmtId="0" fontId="210" fillId="0" borderId="1" xfId="0" applyFont="1" applyBorder="1" applyAlignment="1">
      <alignment horizontal="center" vertical="center"/>
    </xf>
    <xf numFmtId="0" fontId="210" fillId="0" borderId="86" xfId="0" applyFont="1" applyBorder="1" applyAlignment="1">
      <alignment horizontal="center"/>
    </xf>
    <xf numFmtId="0" fontId="210" fillId="0" borderId="38" xfId="0" applyFont="1" applyBorder="1" applyAlignment="1">
      <alignment horizontal="center"/>
    </xf>
    <xf numFmtId="0" fontId="210" fillId="0" borderId="68" xfId="0" applyFont="1" applyBorder="1" applyAlignment="1">
      <alignment horizontal="center"/>
    </xf>
    <xf numFmtId="0" fontId="210" fillId="0" borderId="46" xfId="0" applyFont="1" applyBorder="1" applyAlignment="1">
      <alignment horizontal="center"/>
    </xf>
    <xf numFmtId="0" fontId="210" fillId="0" borderId="0" xfId="0" applyFont="1" applyBorder="1" applyAlignment="1">
      <alignment horizontal="center"/>
    </xf>
    <xf numFmtId="0" fontId="210" fillId="0" borderId="39" xfId="0" applyFont="1" applyBorder="1" applyAlignment="1">
      <alignment horizontal="center"/>
    </xf>
    <xf numFmtId="0" fontId="210" fillId="0" borderId="85" xfId="0" applyFont="1" applyBorder="1" applyAlignment="1">
      <alignment horizontal="center" vertical="center" textRotation="90" wrapText="1"/>
    </xf>
    <xf numFmtId="0" fontId="210" fillId="0" borderId="21" xfId="0" applyFont="1" applyBorder="1" applyAlignment="1">
      <alignment horizontal="center" vertical="center" textRotation="90"/>
    </xf>
    <xf numFmtId="0" fontId="210" fillId="0" borderId="69" xfId="0" applyFont="1" applyBorder="1" applyAlignment="1">
      <alignment horizontal="center" vertical="center" textRotation="90"/>
    </xf>
    <xf numFmtId="0" fontId="210" fillId="0" borderId="46" xfId="0" applyFont="1" applyBorder="1" applyAlignment="1">
      <alignment horizontal="center" vertical="center" textRotation="90"/>
    </xf>
    <xf numFmtId="0" fontId="210" fillId="0" borderId="0" xfId="0" applyFont="1" applyBorder="1" applyAlignment="1">
      <alignment horizontal="center" vertical="center" textRotation="90"/>
    </xf>
    <xf numFmtId="0" fontId="210" fillId="0" borderId="39" xfId="0" applyFont="1" applyBorder="1" applyAlignment="1">
      <alignment horizontal="center" vertical="center" textRotation="90"/>
    </xf>
    <xf numFmtId="0" fontId="210" fillId="0" borderId="86" xfId="0" applyFont="1" applyBorder="1" applyAlignment="1">
      <alignment horizontal="center" vertical="center" textRotation="90"/>
    </xf>
    <xf numFmtId="0" fontId="210" fillId="0" borderId="38" xfId="0" applyFont="1" applyBorder="1" applyAlignment="1">
      <alignment horizontal="center" vertical="center" textRotation="90"/>
    </xf>
    <xf numFmtId="0" fontId="210" fillId="0" borderId="68" xfId="0" applyFont="1" applyBorder="1" applyAlignment="1">
      <alignment horizontal="center" vertical="center" textRotation="90"/>
    </xf>
    <xf numFmtId="0" fontId="210" fillId="0" borderId="85" xfId="0" applyFont="1" applyBorder="1" applyAlignment="1">
      <alignment horizontal="center" vertical="center" textRotation="90"/>
    </xf>
    <xf numFmtId="0" fontId="210" fillId="0" borderId="21" xfId="0" applyFont="1" applyBorder="1" applyAlignment="1">
      <alignment horizontal="center"/>
    </xf>
    <xf numFmtId="0" fontId="210" fillId="0" borderId="69" xfId="0" applyFont="1" applyBorder="1" applyAlignment="1">
      <alignment horizontal="center"/>
    </xf>
    <xf numFmtId="0" fontId="210" fillId="0" borderId="85" xfId="0" applyFont="1" applyBorder="1" applyAlignment="1">
      <alignment horizontal="center"/>
    </xf>
    <xf numFmtId="0" fontId="217" fillId="0" borderId="0" xfId="0" applyFont="1" applyAlignment="1">
      <alignment horizontal="center"/>
    </xf>
    <xf numFmtId="0" fontId="215" fillId="0" borderId="0" xfId="0" applyFont="1" applyAlignment="1">
      <alignment horizontal="center"/>
    </xf>
    <xf numFmtId="0" fontId="216" fillId="71" borderId="1" xfId="0" applyFont="1" applyFill="1" applyBorder="1" applyAlignment="1">
      <alignment horizontal="center" vertical="center" wrapText="1"/>
    </xf>
    <xf numFmtId="0" fontId="216" fillId="0" borderId="1" xfId="0" applyFont="1" applyBorder="1" applyAlignment="1">
      <alignment horizontal="center" vertical="center" wrapText="1"/>
    </xf>
    <xf numFmtId="0" fontId="210" fillId="0" borderId="1" xfId="0" applyFont="1" applyBorder="1" applyAlignment="1">
      <alignment horizontal="center" vertical="center" wrapText="1"/>
    </xf>
    <xf numFmtId="0" fontId="216" fillId="0" borderId="2" xfId="0" applyFont="1" applyBorder="1" applyAlignment="1">
      <alignment horizontal="center" vertical="center" wrapText="1"/>
    </xf>
    <xf numFmtId="0" fontId="216" fillId="0" borderId="3" xfId="0" applyFont="1" applyBorder="1" applyAlignment="1">
      <alignment horizontal="center" vertical="center" wrapText="1"/>
    </xf>
    <xf numFmtId="0" fontId="213" fillId="0" borderId="0" xfId="0" applyFont="1" applyAlignment="1">
      <alignment horizontal="center"/>
    </xf>
    <xf numFmtId="0" fontId="214" fillId="0" borderId="0" xfId="0" applyFont="1" applyAlignment="1">
      <alignment horizontal="center"/>
    </xf>
    <xf numFmtId="0" fontId="215" fillId="0" borderId="0" xfId="0" applyFont="1" applyAlignment="1">
      <alignment horizontal="center" vertical="top"/>
    </xf>
    <xf numFmtId="0" fontId="216" fillId="0" borderId="1" xfId="0" applyFont="1" applyBorder="1" applyAlignment="1">
      <alignment horizontal="center" vertical="top" wrapText="1"/>
    </xf>
    <xf numFmtId="0" fontId="184" fillId="68" borderId="62" xfId="1" applyFont="1" applyFill="1" applyBorder="1" applyAlignment="1">
      <alignment horizontal="left" vertical="center" wrapText="1"/>
    </xf>
    <xf numFmtId="0" fontId="184" fillId="68" borderId="0" xfId="1" applyFont="1" applyFill="1" applyAlignment="1">
      <alignment wrapText="1"/>
    </xf>
    <xf numFmtId="0" fontId="184" fillId="68" borderId="71" xfId="1" applyFont="1" applyFill="1" applyBorder="1" applyAlignment="1">
      <alignment horizontal="left" vertical="center" wrapText="1"/>
    </xf>
    <xf numFmtId="0" fontId="184" fillId="68" borderId="56" xfId="1" applyFont="1" applyFill="1" applyBorder="1" applyAlignment="1">
      <alignment horizontal="center" vertical="center" wrapText="1"/>
    </xf>
  </cellXfs>
  <cellStyles count="2449">
    <cellStyle name=" 1" xfId="9"/>
    <cellStyle name=" 1 2" xfId="10"/>
    <cellStyle name=" 1_Stage1" xfId="11"/>
    <cellStyle name="_x000a_bidires=100_x000d_" xfId="12"/>
    <cellStyle name="%" xfId="13"/>
    <cellStyle name="%_Inputs" xfId="14"/>
    <cellStyle name="%_Inputs (const)" xfId="15"/>
    <cellStyle name="%_Inputs Co" xfId="16"/>
    <cellStyle name="?…?ж?Ш?и [0.00]" xfId="17"/>
    <cellStyle name="?W??_‘O’с?р??" xfId="18"/>
    <cellStyle name="_01" xfId="19"/>
    <cellStyle name="_03" xfId="20"/>
    <cellStyle name="_070203 Elga v.2.1" xfId="21"/>
    <cellStyle name="_070302 Ertchim-Than v 4 0" xfId="22"/>
    <cellStyle name="_105_Р-05-3 факт май 2004" xfId="23"/>
    <cellStyle name="_106_Р-05-3 факт июнь 2004" xfId="24"/>
    <cellStyle name="_109_Р-05-3 факт сентябрь 20041" xfId="25"/>
    <cellStyle name="_109_Р-05-3 факт сентябрь 20042" xfId="26"/>
    <cellStyle name="_Agaskyr1" xfId="27"/>
    <cellStyle name="_Bor1" xfId="28"/>
    <cellStyle name="_Business-plan 2007 corr290607" xfId="29"/>
    <cellStyle name="_Business-plan 2007-2009 presentation (06-09-08)" xfId="30"/>
    <cellStyle name="_Business-plan 2007-2009 presentation (06-09-08)_05_Production cost_Zhireken" xfId="31"/>
    <cellStyle name="_Business-plan 2007-2009 presentation (06-09-08)_Себестоимость единицы нараст. итогом за 2007г.ЖГОК" xfId="32"/>
    <cellStyle name="_Cash косвенный метод" xfId="33"/>
    <cellStyle name="_CashFlow_2007_проект_02_02_final" xfId="34"/>
    <cellStyle name="_CPI foodimp" xfId="35"/>
    <cellStyle name="_ErtchimThan" xfId="36"/>
    <cellStyle name="_EZBK_forecast_0706" xfId="37"/>
    <cellStyle name="_EzbkForecast0209" xfId="38"/>
    <cellStyle name="_FFF" xfId="39"/>
    <cellStyle name="_FFF_05_Production cost_Zhireken" xfId="40"/>
    <cellStyle name="_FFF_New Form10_2" xfId="41"/>
    <cellStyle name="_FFF_New Form10_2_05_Production cost_Zhireken" xfId="42"/>
    <cellStyle name="_FFF_New Form10_2_Себестоимость единицы нараст. итогом за 2007г.ЖГОК" xfId="43"/>
    <cellStyle name="_FFF_Nsi" xfId="44"/>
    <cellStyle name="_FFF_Nsi_05_Production cost_Zhireken" xfId="45"/>
    <cellStyle name="_FFF_Nsi_1" xfId="46"/>
    <cellStyle name="_FFF_Nsi_1_05_Production cost_Zhireken" xfId="47"/>
    <cellStyle name="_FFF_Nsi_1_Себестоимость единицы нараст. итогом за 2007г.ЖГОК" xfId="48"/>
    <cellStyle name="_FFF_Nsi_139" xfId="49"/>
    <cellStyle name="_FFF_Nsi_139_05_Production cost_Zhireken" xfId="50"/>
    <cellStyle name="_FFF_Nsi_139_Себестоимость единицы нараст. итогом за 2007г.ЖГОК" xfId="51"/>
    <cellStyle name="_FFF_Nsi_140" xfId="52"/>
    <cellStyle name="_FFF_Nsi_140(Зах)" xfId="53"/>
    <cellStyle name="_FFF_Nsi_140(Зах)_05_Production cost_Zhireken" xfId="54"/>
    <cellStyle name="_FFF_Nsi_140(Зах)_Себестоимость единицы нараст. итогом за 2007г.ЖГОК" xfId="55"/>
    <cellStyle name="_FFF_Nsi_140_05_Production cost_Zhireken" xfId="56"/>
    <cellStyle name="_FFF_Nsi_140_mod" xfId="57"/>
    <cellStyle name="_FFF_Nsi_140_mod_05_Production cost_Zhireken" xfId="58"/>
    <cellStyle name="_FFF_Nsi_140_mod_Себестоимость единицы нараст. итогом за 2007г.ЖГОК" xfId="59"/>
    <cellStyle name="_FFF_Nsi_140_Себестоимость единицы нараст. итогом за 2007г.ЖГОК" xfId="60"/>
    <cellStyle name="_FFF_Nsi_Себестоимость единицы нараст. итогом за 2007г.ЖГОК" xfId="61"/>
    <cellStyle name="_FFF_Summary" xfId="62"/>
    <cellStyle name="_FFF_Summary_05_Production cost_Zhireken" xfId="63"/>
    <cellStyle name="_FFF_Summary_Себестоимость единицы нараст. итогом за 2007г.ЖГОК" xfId="64"/>
    <cellStyle name="_FFF_Tax_form_1кв_3" xfId="65"/>
    <cellStyle name="_FFF_Tax_form_1кв_3_05_Production cost_Zhireken" xfId="66"/>
    <cellStyle name="_FFF_Tax_form_1кв_3_Себестоимость единицы нараст. итогом за 2007г.ЖГОК" xfId="67"/>
    <cellStyle name="_FFF_БКЭ" xfId="68"/>
    <cellStyle name="_FFF_БКЭ_05_Production cost_Zhireken" xfId="69"/>
    <cellStyle name="_FFF_БКЭ_Себестоимость единицы нараст. итогом за 2007г.ЖГОК" xfId="70"/>
    <cellStyle name="_FFF_Себестоимость единицы нараст. итогом за 2007г.ЖГОК" xfId="71"/>
    <cellStyle name="_Final_Book_010301" xfId="72"/>
    <cellStyle name="_Final_Book_010301_05_Production cost_Zhireken" xfId="73"/>
    <cellStyle name="_Final_Book_010301_New Form10_2" xfId="74"/>
    <cellStyle name="_Final_Book_010301_New Form10_2_05_Production cost_Zhireken" xfId="75"/>
    <cellStyle name="_Final_Book_010301_New Form10_2_Себестоимость единицы нараст. итогом за 2007г.ЖГОК" xfId="76"/>
    <cellStyle name="_Final_Book_010301_Nsi" xfId="77"/>
    <cellStyle name="_Final_Book_010301_Nsi_05_Production cost_Zhireken" xfId="78"/>
    <cellStyle name="_Final_Book_010301_Nsi_1" xfId="79"/>
    <cellStyle name="_Final_Book_010301_Nsi_1_05_Production cost_Zhireken" xfId="80"/>
    <cellStyle name="_Final_Book_010301_Nsi_1_Себестоимость единицы нараст. итогом за 2007г.ЖГОК" xfId="81"/>
    <cellStyle name="_Final_Book_010301_Nsi_139" xfId="82"/>
    <cellStyle name="_Final_Book_010301_Nsi_139_05_Production cost_Zhireken" xfId="83"/>
    <cellStyle name="_Final_Book_010301_Nsi_139_Себестоимость единицы нараст. итогом за 2007г.ЖГОК" xfId="84"/>
    <cellStyle name="_Final_Book_010301_Nsi_140" xfId="85"/>
    <cellStyle name="_Final_Book_010301_Nsi_140(Зах)" xfId="86"/>
    <cellStyle name="_Final_Book_010301_Nsi_140(Зах)_05_Production cost_Zhireken" xfId="87"/>
    <cellStyle name="_Final_Book_010301_Nsi_140(Зах)_Себестоимость единицы нараст. итогом за 2007г.ЖГОК" xfId="88"/>
    <cellStyle name="_Final_Book_010301_Nsi_140_05_Production cost_Zhireken" xfId="89"/>
    <cellStyle name="_Final_Book_010301_Nsi_140_mod" xfId="90"/>
    <cellStyle name="_Final_Book_010301_Nsi_140_mod_05_Production cost_Zhireken" xfId="91"/>
    <cellStyle name="_Final_Book_010301_Nsi_140_mod_Себестоимость единицы нараст. итогом за 2007г.ЖГОК" xfId="92"/>
    <cellStyle name="_Final_Book_010301_Nsi_140_Себестоимость единицы нараст. итогом за 2007г.ЖГОК" xfId="93"/>
    <cellStyle name="_Final_Book_010301_Nsi_Себестоимость единицы нараст. итогом за 2007г.ЖГОК" xfId="94"/>
    <cellStyle name="_Final_Book_010301_Summary" xfId="95"/>
    <cellStyle name="_Final_Book_010301_Summary_05_Production cost_Zhireken" xfId="96"/>
    <cellStyle name="_Final_Book_010301_Summary_Себестоимость единицы нараст. итогом за 2007г.ЖГОК" xfId="97"/>
    <cellStyle name="_Final_Book_010301_Tax_form_1кв_3" xfId="98"/>
    <cellStyle name="_Final_Book_010301_Tax_form_1кв_3_05_Production cost_Zhireken" xfId="99"/>
    <cellStyle name="_Final_Book_010301_Tax_form_1кв_3_Себестоимость единицы нараст. итогом за 2007г.ЖГОК" xfId="100"/>
    <cellStyle name="_Final_Book_010301_БКЭ" xfId="101"/>
    <cellStyle name="_Final_Book_010301_БКЭ_05_Production cost_Zhireken" xfId="102"/>
    <cellStyle name="_Final_Book_010301_БКЭ_Себестоимость единицы нараст. итогом за 2007г.ЖГОК" xfId="103"/>
    <cellStyle name="_Final_Book_010301_Себестоимость единицы нараст. итогом за 2007г.ЖГОК" xfId="104"/>
    <cellStyle name="_Gorevskoy" xfId="105"/>
    <cellStyle name="_Investments 2007 with justification 24 10 06 eng" xfId="106"/>
    <cellStyle name="_Investments 2007 with justification 24 10 06 eng_05_Production cost_Zhireken" xfId="107"/>
    <cellStyle name="_Investments 2007 with justification 24 10 06 eng_Себестоимость единицы нараст. итогом за 2007г.ЖГОК" xfId="108"/>
    <cellStyle name="_macro 2012 var 1" xfId="109"/>
    <cellStyle name="_Model_RAB Мой" xfId="110"/>
    <cellStyle name="_Model_RAB Мой 2" xfId="111"/>
    <cellStyle name="_Model_RAB Мой 2_OREP.KU.2011.MONTHLY.02(v0.1)" xfId="112"/>
    <cellStyle name="_Model_RAB Мой 2_OREP.KU.2011.MONTHLY.02(v0.4)" xfId="113"/>
    <cellStyle name="_Model_RAB Мой 2_OREP.KU.2011.MONTHLY.11(v1.4)" xfId="114"/>
    <cellStyle name="_Model_RAB Мой 2_UPDATE.OREP.KU.2011.MONTHLY.02.TO.1.2" xfId="115"/>
    <cellStyle name="_Model_RAB Мой_46EE.2011(v1.0)" xfId="116"/>
    <cellStyle name="_Model_RAB Мой_46EE.2011(v1.0)_46TE.2011(v1.0)" xfId="117"/>
    <cellStyle name="_Model_RAB Мой_46EE.2011(v1.0)_INDEX.STATION.2012(v1.0)_" xfId="118"/>
    <cellStyle name="_Model_RAB Мой_46EE.2011(v1.0)_INDEX.STATION.2012(v2.0)" xfId="119"/>
    <cellStyle name="_Model_RAB Мой_46EE.2011(v1.0)_INDEX.STATION.2012(v2.1)" xfId="120"/>
    <cellStyle name="_Model_RAB Мой_46EE.2011(v1.0)_TEPLO.PREDEL.2012.M(v1.1)_test" xfId="121"/>
    <cellStyle name="_Model_RAB Мой_46EE.2011(v1.2)" xfId="122"/>
    <cellStyle name="_Model_RAB Мой_46EP.2012(v0.1)" xfId="123"/>
    <cellStyle name="_Model_RAB Мой_46TE.2011(v1.0)" xfId="124"/>
    <cellStyle name="_Model_RAB Мой_ARMRAZR" xfId="125"/>
    <cellStyle name="_Model_RAB Мой_BALANCE.WARM.2010.FACT(v1.0)" xfId="126"/>
    <cellStyle name="_Model_RAB Мой_BALANCE.WARM.2010.PLAN" xfId="127"/>
    <cellStyle name="_Model_RAB Мой_BALANCE.WARM.2011YEAR(v0.7)" xfId="128"/>
    <cellStyle name="_Model_RAB Мой_BALANCE.WARM.2011YEAR.NEW.UPDATE.SCHEME" xfId="129"/>
    <cellStyle name="_Model_RAB Мой_EE.2REK.P2011.4.78(v0.3)" xfId="130"/>
    <cellStyle name="_Model_RAB Мой_FORM910.2012(v1.1)" xfId="131"/>
    <cellStyle name="_Model_RAB Мой_INVEST.EE.PLAN.4.78(v0.1)" xfId="132"/>
    <cellStyle name="_Model_RAB Мой_INVEST.EE.PLAN.4.78(v0.3)" xfId="133"/>
    <cellStyle name="_Model_RAB Мой_INVEST.EE.PLAN.4.78(v1.0)" xfId="134"/>
    <cellStyle name="_Model_RAB Мой_INVEST.PLAN.4.78(v0.1)" xfId="135"/>
    <cellStyle name="_Model_RAB Мой_INVEST.WARM.PLAN.4.78(v0.1)" xfId="136"/>
    <cellStyle name="_Model_RAB Мой_INVEST_WARM_PLAN" xfId="137"/>
    <cellStyle name="_Model_RAB Мой_NADB.JNVLS.APTEKA.2011(v1.3.3)" xfId="138"/>
    <cellStyle name="_Model_RAB Мой_NADB.JNVLS.APTEKA.2011(v1.3.3)_46TE.2011(v1.0)" xfId="139"/>
    <cellStyle name="_Model_RAB Мой_NADB.JNVLS.APTEKA.2011(v1.3.3)_INDEX.STATION.2012(v1.0)_" xfId="140"/>
    <cellStyle name="_Model_RAB Мой_NADB.JNVLS.APTEKA.2011(v1.3.3)_INDEX.STATION.2012(v2.0)" xfId="141"/>
    <cellStyle name="_Model_RAB Мой_NADB.JNVLS.APTEKA.2011(v1.3.3)_INDEX.STATION.2012(v2.1)" xfId="142"/>
    <cellStyle name="_Model_RAB Мой_NADB.JNVLS.APTEKA.2011(v1.3.3)_TEPLO.PREDEL.2012.M(v1.1)_test" xfId="143"/>
    <cellStyle name="_Model_RAB Мой_NADB.JNVLS.APTEKA.2011(v1.3.4)" xfId="144"/>
    <cellStyle name="_Model_RAB Мой_NADB.JNVLS.APTEKA.2011(v1.3.4)_46TE.2011(v1.0)" xfId="145"/>
    <cellStyle name="_Model_RAB Мой_NADB.JNVLS.APTEKA.2011(v1.3.4)_INDEX.STATION.2012(v1.0)_" xfId="146"/>
    <cellStyle name="_Model_RAB Мой_NADB.JNVLS.APTEKA.2011(v1.3.4)_INDEX.STATION.2012(v2.0)" xfId="147"/>
    <cellStyle name="_Model_RAB Мой_NADB.JNVLS.APTEKA.2011(v1.3.4)_INDEX.STATION.2012(v2.1)" xfId="148"/>
    <cellStyle name="_Model_RAB Мой_NADB.JNVLS.APTEKA.2011(v1.3.4)_TEPLO.PREDEL.2012.M(v1.1)_test" xfId="149"/>
    <cellStyle name="_Model_RAB Мой_PASSPORT.TEPLO.PROIZV(v2.1)" xfId="150"/>
    <cellStyle name="_Model_RAB Мой_PR.PROG.WARM.NOTCOMBI.2012.2.16_v1.4(04.04.11) " xfId="151"/>
    <cellStyle name="_Model_RAB Мой_PREDEL.JKH.UTV.2011(v1.0.1)" xfId="152"/>
    <cellStyle name="_Model_RAB Мой_PREDEL.JKH.UTV.2011(v1.0.1)_46TE.2011(v1.0)" xfId="153"/>
    <cellStyle name="_Model_RAB Мой_PREDEL.JKH.UTV.2011(v1.0.1)_INDEX.STATION.2012(v1.0)_" xfId="154"/>
    <cellStyle name="_Model_RAB Мой_PREDEL.JKH.UTV.2011(v1.0.1)_INDEX.STATION.2012(v2.0)" xfId="155"/>
    <cellStyle name="_Model_RAB Мой_PREDEL.JKH.UTV.2011(v1.0.1)_INDEX.STATION.2012(v2.1)" xfId="156"/>
    <cellStyle name="_Model_RAB Мой_PREDEL.JKH.UTV.2011(v1.0.1)_TEPLO.PREDEL.2012.M(v1.1)_test" xfId="157"/>
    <cellStyle name="_Model_RAB Мой_PREDEL.JKH.UTV.2011(v1.1)" xfId="158"/>
    <cellStyle name="_Model_RAB Мой_REP.BLR.2012(v1.0)" xfId="159"/>
    <cellStyle name="_Model_RAB Мой_TEPLO.PREDEL.2012.M(v1.1)" xfId="160"/>
    <cellStyle name="_Model_RAB Мой_TEST.TEMPLATE" xfId="161"/>
    <cellStyle name="_Model_RAB Мой_UPDATE.46EE.2011.TO.1.1" xfId="162"/>
    <cellStyle name="_Model_RAB Мой_UPDATE.46TE.2011.TO.1.1" xfId="163"/>
    <cellStyle name="_Model_RAB Мой_UPDATE.46TE.2011.TO.1.2" xfId="164"/>
    <cellStyle name="_Model_RAB Мой_UPDATE.BALANCE.WARM.2011YEAR.TO.1.1" xfId="165"/>
    <cellStyle name="_Model_RAB Мой_UPDATE.BALANCE.WARM.2011YEAR.TO.1.1_46TE.2011(v1.0)" xfId="166"/>
    <cellStyle name="_Model_RAB Мой_UPDATE.BALANCE.WARM.2011YEAR.TO.1.1_INDEX.STATION.2012(v1.0)_" xfId="167"/>
    <cellStyle name="_Model_RAB Мой_UPDATE.BALANCE.WARM.2011YEAR.TO.1.1_INDEX.STATION.2012(v2.0)" xfId="168"/>
    <cellStyle name="_Model_RAB Мой_UPDATE.BALANCE.WARM.2011YEAR.TO.1.1_INDEX.STATION.2012(v2.1)" xfId="169"/>
    <cellStyle name="_Model_RAB Мой_UPDATE.BALANCE.WARM.2011YEAR.TO.1.1_OREP.KU.2011.MONTHLY.02(v1.1)" xfId="170"/>
    <cellStyle name="_Model_RAB Мой_UPDATE.BALANCE.WARM.2011YEAR.TO.1.1_TEPLO.PREDEL.2012.M(v1.1)_test" xfId="171"/>
    <cellStyle name="_Model_RAB Мой_UPDATE.NADB.JNVLS.APTEKA.2011.TO.1.3.4" xfId="172"/>
    <cellStyle name="_Model_RAB Мой_Книга2_PR.PROG.WARM.NOTCOMBI.2012.2.16_v1.4(04.04.11) " xfId="173"/>
    <cellStyle name="_Model_RAB_MRSK_svod" xfId="174"/>
    <cellStyle name="_Model_RAB_MRSK_svod 2" xfId="175"/>
    <cellStyle name="_Model_RAB_MRSK_svod 2_OREP.KU.2011.MONTHLY.02(v0.1)" xfId="176"/>
    <cellStyle name="_Model_RAB_MRSK_svod 2_OREP.KU.2011.MONTHLY.02(v0.4)" xfId="177"/>
    <cellStyle name="_Model_RAB_MRSK_svod 2_OREP.KU.2011.MONTHLY.11(v1.4)" xfId="178"/>
    <cellStyle name="_Model_RAB_MRSK_svod 2_UPDATE.OREP.KU.2011.MONTHLY.02.TO.1.2" xfId="179"/>
    <cellStyle name="_Model_RAB_MRSK_svod_46EE.2011(v1.0)" xfId="180"/>
    <cellStyle name="_Model_RAB_MRSK_svod_46EE.2011(v1.0)_46TE.2011(v1.0)" xfId="181"/>
    <cellStyle name="_Model_RAB_MRSK_svod_46EE.2011(v1.0)_INDEX.STATION.2012(v1.0)_" xfId="182"/>
    <cellStyle name="_Model_RAB_MRSK_svod_46EE.2011(v1.0)_INDEX.STATION.2012(v2.0)" xfId="183"/>
    <cellStyle name="_Model_RAB_MRSK_svod_46EE.2011(v1.0)_INDEX.STATION.2012(v2.1)" xfId="184"/>
    <cellStyle name="_Model_RAB_MRSK_svod_46EE.2011(v1.0)_TEPLO.PREDEL.2012.M(v1.1)_test" xfId="185"/>
    <cellStyle name="_Model_RAB_MRSK_svod_46EE.2011(v1.2)" xfId="186"/>
    <cellStyle name="_Model_RAB_MRSK_svod_46EP.2012(v0.1)" xfId="187"/>
    <cellStyle name="_Model_RAB_MRSK_svod_46TE.2011(v1.0)" xfId="188"/>
    <cellStyle name="_Model_RAB_MRSK_svod_ARMRAZR" xfId="189"/>
    <cellStyle name="_Model_RAB_MRSK_svod_BALANCE.WARM.2010.FACT(v1.0)" xfId="190"/>
    <cellStyle name="_Model_RAB_MRSK_svod_BALANCE.WARM.2010.PLAN" xfId="191"/>
    <cellStyle name="_Model_RAB_MRSK_svod_BALANCE.WARM.2011YEAR(v0.7)" xfId="192"/>
    <cellStyle name="_Model_RAB_MRSK_svod_BALANCE.WARM.2011YEAR.NEW.UPDATE.SCHEME" xfId="193"/>
    <cellStyle name="_Model_RAB_MRSK_svod_EE.2REK.P2011.4.78(v0.3)" xfId="194"/>
    <cellStyle name="_Model_RAB_MRSK_svod_FORM910.2012(v1.1)" xfId="195"/>
    <cellStyle name="_Model_RAB_MRSK_svod_INVEST.EE.PLAN.4.78(v0.1)" xfId="196"/>
    <cellStyle name="_Model_RAB_MRSK_svod_INVEST.EE.PLAN.4.78(v0.3)" xfId="197"/>
    <cellStyle name="_Model_RAB_MRSK_svod_INVEST.EE.PLAN.4.78(v1.0)" xfId="198"/>
    <cellStyle name="_Model_RAB_MRSK_svod_INVEST.PLAN.4.78(v0.1)" xfId="199"/>
    <cellStyle name="_Model_RAB_MRSK_svod_INVEST.WARM.PLAN.4.78(v0.1)" xfId="200"/>
    <cellStyle name="_Model_RAB_MRSK_svod_INVEST_WARM_PLAN" xfId="201"/>
    <cellStyle name="_Model_RAB_MRSK_svod_NADB.JNVLS.APTEKA.2011(v1.3.3)" xfId="202"/>
    <cellStyle name="_Model_RAB_MRSK_svod_NADB.JNVLS.APTEKA.2011(v1.3.3)_46TE.2011(v1.0)" xfId="203"/>
    <cellStyle name="_Model_RAB_MRSK_svod_NADB.JNVLS.APTEKA.2011(v1.3.3)_INDEX.STATION.2012(v1.0)_" xfId="204"/>
    <cellStyle name="_Model_RAB_MRSK_svod_NADB.JNVLS.APTEKA.2011(v1.3.3)_INDEX.STATION.2012(v2.0)" xfId="205"/>
    <cellStyle name="_Model_RAB_MRSK_svod_NADB.JNVLS.APTEKA.2011(v1.3.3)_INDEX.STATION.2012(v2.1)" xfId="206"/>
    <cellStyle name="_Model_RAB_MRSK_svod_NADB.JNVLS.APTEKA.2011(v1.3.3)_TEPLO.PREDEL.2012.M(v1.1)_test" xfId="207"/>
    <cellStyle name="_Model_RAB_MRSK_svod_NADB.JNVLS.APTEKA.2011(v1.3.4)" xfId="208"/>
    <cellStyle name="_Model_RAB_MRSK_svod_NADB.JNVLS.APTEKA.2011(v1.3.4)_46TE.2011(v1.0)" xfId="209"/>
    <cellStyle name="_Model_RAB_MRSK_svod_NADB.JNVLS.APTEKA.2011(v1.3.4)_INDEX.STATION.2012(v1.0)_" xfId="210"/>
    <cellStyle name="_Model_RAB_MRSK_svod_NADB.JNVLS.APTEKA.2011(v1.3.4)_INDEX.STATION.2012(v2.0)" xfId="211"/>
    <cellStyle name="_Model_RAB_MRSK_svod_NADB.JNVLS.APTEKA.2011(v1.3.4)_INDEX.STATION.2012(v2.1)" xfId="212"/>
    <cellStyle name="_Model_RAB_MRSK_svod_NADB.JNVLS.APTEKA.2011(v1.3.4)_TEPLO.PREDEL.2012.M(v1.1)_test" xfId="213"/>
    <cellStyle name="_Model_RAB_MRSK_svod_PASSPORT.TEPLO.PROIZV(v2.1)" xfId="214"/>
    <cellStyle name="_Model_RAB_MRSK_svod_PR.PROG.WARM.NOTCOMBI.2012.2.16_v1.4(04.04.11) " xfId="215"/>
    <cellStyle name="_Model_RAB_MRSK_svod_PREDEL.JKH.UTV.2011(v1.0.1)" xfId="216"/>
    <cellStyle name="_Model_RAB_MRSK_svod_PREDEL.JKH.UTV.2011(v1.0.1)_46TE.2011(v1.0)" xfId="217"/>
    <cellStyle name="_Model_RAB_MRSK_svod_PREDEL.JKH.UTV.2011(v1.0.1)_INDEX.STATION.2012(v1.0)_" xfId="218"/>
    <cellStyle name="_Model_RAB_MRSK_svod_PREDEL.JKH.UTV.2011(v1.0.1)_INDEX.STATION.2012(v2.0)" xfId="219"/>
    <cellStyle name="_Model_RAB_MRSK_svod_PREDEL.JKH.UTV.2011(v1.0.1)_INDEX.STATION.2012(v2.1)" xfId="220"/>
    <cellStyle name="_Model_RAB_MRSK_svod_PREDEL.JKH.UTV.2011(v1.0.1)_TEPLO.PREDEL.2012.M(v1.1)_test" xfId="221"/>
    <cellStyle name="_Model_RAB_MRSK_svod_PREDEL.JKH.UTV.2011(v1.1)" xfId="222"/>
    <cellStyle name="_Model_RAB_MRSK_svod_REP.BLR.2012(v1.0)" xfId="223"/>
    <cellStyle name="_Model_RAB_MRSK_svod_TEPLO.PREDEL.2012.M(v1.1)" xfId="224"/>
    <cellStyle name="_Model_RAB_MRSK_svod_TEST.TEMPLATE" xfId="225"/>
    <cellStyle name="_Model_RAB_MRSK_svod_UPDATE.46EE.2011.TO.1.1" xfId="226"/>
    <cellStyle name="_Model_RAB_MRSK_svod_UPDATE.46TE.2011.TO.1.1" xfId="227"/>
    <cellStyle name="_Model_RAB_MRSK_svod_UPDATE.46TE.2011.TO.1.2" xfId="228"/>
    <cellStyle name="_Model_RAB_MRSK_svod_UPDATE.BALANCE.WARM.2011YEAR.TO.1.1" xfId="229"/>
    <cellStyle name="_Model_RAB_MRSK_svod_UPDATE.BALANCE.WARM.2011YEAR.TO.1.1_46TE.2011(v1.0)" xfId="230"/>
    <cellStyle name="_Model_RAB_MRSK_svod_UPDATE.BALANCE.WARM.2011YEAR.TO.1.1_INDEX.STATION.2012(v1.0)_" xfId="231"/>
    <cellStyle name="_Model_RAB_MRSK_svod_UPDATE.BALANCE.WARM.2011YEAR.TO.1.1_INDEX.STATION.2012(v2.0)" xfId="232"/>
    <cellStyle name="_Model_RAB_MRSK_svod_UPDATE.BALANCE.WARM.2011YEAR.TO.1.1_INDEX.STATION.2012(v2.1)" xfId="233"/>
    <cellStyle name="_Model_RAB_MRSK_svod_UPDATE.BALANCE.WARM.2011YEAR.TO.1.1_OREP.KU.2011.MONTHLY.02(v1.1)" xfId="234"/>
    <cellStyle name="_Model_RAB_MRSK_svod_UPDATE.BALANCE.WARM.2011YEAR.TO.1.1_TEPLO.PREDEL.2012.M(v1.1)_test" xfId="235"/>
    <cellStyle name="_Model_RAB_MRSK_svod_UPDATE.NADB.JNVLS.APTEKA.2011.TO.1.3.4" xfId="236"/>
    <cellStyle name="_Model_RAB_MRSK_svod_Книга2_PR.PROG.WARM.NOTCOMBI.2012.2.16_v1.4(04.04.11) " xfId="237"/>
    <cellStyle name="_New_Sofi" xfId="238"/>
    <cellStyle name="_New_Sofi_05_Production cost_Zhireken" xfId="239"/>
    <cellStyle name="_New_Sofi_FFF" xfId="240"/>
    <cellStyle name="_New_Sofi_FFF_05_Production cost_Zhireken" xfId="241"/>
    <cellStyle name="_New_Sofi_FFF_Себестоимость единицы нараст. итогом за 2007г.ЖГОК" xfId="242"/>
    <cellStyle name="_New_Sofi_New Form10_2" xfId="243"/>
    <cellStyle name="_New_Sofi_New Form10_2_05_Production cost_Zhireken" xfId="244"/>
    <cellStyle name="_New_Sofi_New Form10_2_Себестоимость единицы нараст. итогом за 2007г.ЖГОК" xfId="245"/>
    <cellStyle name="_New_Sofi_Nsi" xfId="246"/>
    <cellStyle name="_New_Sofi_Nsi_05_Production cost_Zhireken" xfId="247"/>
    <cellStyle name="_New_Sofi_Nsi_1" xfId="248"/>
    <cellStyle name="_New_Sofi_Nsi_1_05_Production cost_Zhireken" xfId="249"/>
    <cellStyle name="_New_Sofi_Nsi_1_Себестоимость единицы нараст. итогом за 2007г.ЖГОК" xfId="250"/>
    <cellStyle name="_New_Sofi_Nsi_139" xfId="251"/>
    <cellStyle name="_New_Sofi_Nsi_139_05_Production cost_Zhireken" xfId="252"/>
    <cellStyle name="_New_Sofi_Nsi_139_Себестоимость единицы нараст. итогом за 2007г.ЖГОК" xfId="253"/>
    <cellStyle name="_New_Sofi_Nsi_140" xfId="254"/>
    <cellStyle name="_New_Sofi_Nsi_140(Зах)" xfId="255"/>
    <cellStyle name="_New_Sofi_Nsi_140(Зах)_05_Production cost_Zhireken" xfId="256"/>
    <cellStyle name="_New_Sofi_Nsi_140(Зах)_Себестоимость единицы нараст. итогом за 2007г.ЖГОК" xfId="257"/>
    <cellStyle name="_New_Sofi_Nsi_140_05_Production cost_Zhireken" xfId="258"/>
    <cellStyle name="_New_Sofi_Nsi_140_mod" xfId="259"/>
    <cellStyle name="_New_Sofi_Nsi_140_mod_05_Production cost_Zhireken" xfId="260"/>
    <cellStyle name="_New_Sofi_Nsi_140_mod_Себестоимость единицы нараст. итогом за 2007г.ЖГОК" xfId="261"/>
    <cellStyle name="_New_Sofi_Nsi_140_Себестоимость единицы нараст. итогом за 2007г.ЖГОК" xfId="262"/>
    <cellStyle name="_New_Sofi_Nsi_Себестоимость единицы нараст. итогом за 2007г.ЖГОК" xfId="263"/>
    <cellStyle name="_New_Sofi_Summary" xfId="264"/>
    <cellStyle name="_New_Sofi_Summary_05_Production cost_Zhireken" xfId="265"/>
    <cellStyle name="_New_Sofi_Summary_Себестоимость единицы нараст. итогом за 2007г.ЖГОК" xfId="266"/>
    <cellStyle name="_New_Sofi_Tax_form_1кв_3" xfId="267"/>
    <cellStyle name="_New_Sofi_Tax_form_1кв_3_05_Production cost_Zhireken" xfId="268"/>
    <cellStyle name="_New_Sofi_Tax_form_1кв_3_Себестоимость единицы нараст. итогом за 2007г.ЖГОК" xfId="269"/>
    <cellStyle name="_New_Sofi_БКЭ" xfId="270"/>
    <cellStyle name="_New_Sofi_БКЭ_05_Production cost_Zhireken" xfId="271"/>
    <cellStyle name="_New_Sofi_БКЭ_Себестоимость единицы нараст. итогом за 2007г.ЖГОК" xfId="272"/>
    <cellStyle name="_New_Sofi_Себестоимость единицы нараст. итогом за 2007г.ЖГОК" xfId="273"/>
    <cellStyle name="_Nsi" xfId="274"/>
    <cellStyle name="_Nsi_05_Production cost_Zhireken" xfId="275"/>
    <cellStyle name="_Nsi_Себестоимость единицы нараст. итогом за 2007г.ЖГОК" xfId="276"/>
    <cellStyle name="_Plug" xfId="277"/>
    <cellStyle name="_Rudny" xfId="278"/>
    <cellStyle name="_SeriesAttributes" xfId="279"/>
    <cellStyle name="_Ternauz09102007" xfId="280"/>
    <cellStyle name="_Tyrnauz" xfId="281"/>
    <cellStyle name="_v-2013-2030- 2b17.01.11Нах-cpiнов. курс inn 1-2-Е1xls" xfId="282"/>
    <cellStyle name="_VV_format" xfId="283"/>
    <cellStyle name="_АВА_viable vision" xfId="284"/>
    <cellStyle name="_АВА+2 Регламент 2006 (факт прогноз)" xfId="285"/>
    <cellStyle name="_АВА+2 Регламент план  2006" xfId="286"/>
    <cellStyle name="_Алюком Тайшет" xfId="287"/>
    <cellStyle name="_БДР (январь) факт" xfId="288"/>
    <cellStyle name="_БДР 2005 (МСФО) (2)" xfId="289"/>
    <cellStyle name="_БДР 2005 (МСФО) (3)" xfId="290"/>
    <cellStyle name="_БДР 2005 (МСФО) (4)" xfId="291"/>
    <cellStyle name="_БДР на 2005 от 11.11.04" xfId="292"/>
    <cellStyle name="_БДР от 10.11.04 (ожид.)" xfId="293"/>
    <cellStyle name="_Бюджет на 2005 год в МСФО (б_к)" xfId="294"/>
    <cellStyle name="_Бюджет2006_ПОКАЗАТЕЛИ СВОДНЫЕ" xfId="295"/>
    <cellStyle name="_ВО ОП ТЭС-ОТ- 2007" xfId="296"/>
    <cellStyle name="_ВО ОП ТЭС-ОТ- 2007_Новая инструкция1_фст" xfId="297"/>
    <cellStyle name="_ВФ ОАО ТЭС-ОТ- 2009" xfId="298"/>
    <cellStyle name="_ВФ ОАО ТЭС-ОТ- 2009_Новая инструкция1_фст" xfId="299"/>
    <cellStyle name="_выручка по присоединениям2" xfId="300"/>
    <cellStyle name="_выручка по присоединениям2_Новая инструкция1_фст" xfId="301"/>
    <cellStyle name="_ДДС" xfId="302"/>
    <cellStyle name="_ДДС (М) от 05.02.04 (с изм. от Энергосбыта в 4 кв.)" xfId="303"/>
    <cellStyle name="_ДДС на 2005 год от 09.12.04" xfId="304"/>
    <cellStyle name="_ДДС на 2005 год от 21.12.04" xfId="305"/>
    <cellStyle name="_ДДС на 2005 от 04.11.04" xfId="306"/>
    <cellStyle name="_ДДС от 16.12.03 (новое топливо)" xfId="307"/>
    <cellStyle name="_ДДС от 21.01.04 (на СД)" xfId="308"/>
    <cellStyle name="_Дисконтирование векселей" xfId="309"/>
    <cellStyle name="_Договор аренды ЯЭ с разбивкой" xfId="310"/>
    <cellStyle name="_Договор аренды ЯЭ с разбивкой_Новая инструкция1_фст" xfId="311"/>
    <cellStyle name="_Дозакл 5 мес.2000" xfId="312"/>
    <cellStyle name="_ЖГОК" xfId="313"/>
    <cellStyle name="_Защита ФЗП" xfId="314"/>
    <cellStyle name="_Инвестиции" xfId="315"/>
    <cellStyle name="_Инвестпрограмма СФМЗ 2008-2010" xfId="316"/>
    <cellStyle name="_Инвестпрограмма СФМЗ 2008-2010 11 10 07xls" xfId="317"/>
    <cellStyle name="_ИрЭ_файл1_декабрь 2003" xfId="318"/>
    <cellStyle name="_Исходные данные для модели" xfId="319"/>
    <cellStyle name="_Исходные данные для модели_Новая инструкция1_фст" xfId="320"/>
    <cellStyle name="_ИТЦ ППП план сентябрь 2003 версия 250803" xfId="321"/>
    <cellStyle name="_июль факт" xfId="322"/>
    <cellStyle name="_КБТ_viable vision" xfId="323"/>
    <cellStyle name="_Книга3" xfId="324"/>
    <cellStyle name="_Книга3_05_Production cost_Zhireken" xfId="325"/>
    <cellStyle name="_Книга3_New Form10_2" xfId="326"/>
    <cellStyle name="_Книга3_New Form10_2_05_Production cost_Zhireken" xfId="327"/>
    <cellStyle name="_Книга3_New Form10_2_Себестоимость единицы нараст. итогом за 2007г.ЖГОК" xfId="328"/>
    <cellStyle name="_Книга3_Nsi" xfId="329"/>
    <cellStyle name="_Книга3_Nsi_05_Production cost_Zhireken" xfId="330"/>
    <cellStyle name="_Книга3_Nsi_1" xfId="331"/>
    <cellStyle name="_Книга3_Nsi_1_05_Production cost_Zhireken" xfId="332"/>
    <cellStyle name="_Книга3_Nsi_1_Себестоимость единицы нараст. итогом за 2007г.ЖГОК" xfId="333"/>
    <cellStyle name="_Книга3_Nsi_139" xfId="334"/>
    <cellStyle name="_Книга3_Nsi_139_05_Production cost_Zhireken" xfId="335"/>
    <cellStyle name="_Книга3_Nsi_139_Себестоимость единицы нараст. итогом за 2007г.ЖГОК" xfId="336"/>
    <cellStyle name="_Книга3_Nsi_140" xfId="337"/>
    <cellStyle name="_Книга3_Nsi_140(Зах)" xfId="338"/>
    <cellStyle name="_Книга3_Nsi_140(Зах)_05_Production cost_Zhireken" xfId="339"/>
    <cellStyle name="_Книга3_Nsi_140(Зах)_Себестоимость единицы нараст. итогом за 2007г.ЖГОК" xfId="340"/>
    <cellStyle name="_Книга3_Nsi_140_05_Production cost_Zhireken" xfId="341"/>
    <cellStyle name="_Книга3_Nsi_140_mod" xfId="342"/>
    <cellStyle name="_Книга3_Nsi_140_mod_05_Production cost_Zhireken" xfId="343"/>
    <cellStyle name="_Книга3_Nsi_140_mod_Себестоимость единицы нараст. итогом за 2007г.ЖГОК" xfId="344"/>
    <cellStyle name="_Книга3_Nsi_140_Себестоимость единицы нараст. итогом за 2007г.ЖГОК" xfId="345"/>
    <cellStyle name="_Книга3_Nsi_Себестоимость единицы нараст. итогом за 2007г.ЖГОК" xfId="346"/>
    <cellStyle name="_Книга3_Summary" xfId="347"/>
    <cellStyle name="_Книга3_Summary_05_Production cost_Zhireken" xfId="348"/>
    <cellStyle name="_Книга3_Summary_Себестоимость единицы нараст. итогом за 2007г.ЖГОК" xfId="349"/>
    <cellStyle name="_Книга3_Tax_form_1кв_3" xfId="350"/>
    <cellStyle name="_Книга3_Tax_form_1кв_3_05_Production cost_Zhireken" xfId="351"/>
    <cellStyle name="_Книга3_Tax_form_1кв_3_Себестоимость единицы нараст. итогом за 2007г.ЖГОК" xfId="352"/>
    <cellStyle name="_Книга3_БКЭ" xfId="353"/>
    <cellStyle name="_Книга3_БКЭ_05_Production cost_Zhireken" xfId="354"/>
    <cellStyle name="_Книга3_БКЭ_Себестоимость единицы нараст. итогом за 2007г.ЖГОК" xfId="355"/>
    <cellStyle name="_Книга3_Себестоимость единицы нараст. итогом за 2007г.ЖГОК" xfId="356"/>
    <cellStyle name="_Книга5" xfId="357"/>
    <cellStyle name="_Книга5_ЕЦБК" xfId="358"/>
    <cellStyle name="_Книга7" xfId="359"/>
    <cellStyle name="_Книга7_05_Production cost_Zhireken" xfId="360"/>
    <cellStyle name="_Книга7_New Form10_2" xfId="361"/>
    <cellStyle name="_Книга7_New Form10_2_05_Production cost_Zhireken" xfId="362"/>
    <cellStyle name="_Книга7_New Form10_2_Себестоимость единицы нараст. итогом за 2007г.ЖГОК" xfId="363"/>
    <cellStyle name="_Книга7_Nsi" xfId="364"/>
    <cellStyle name="_Книга7_Nsi_05_Production cost_Zhireken" xfId="365"/>
    <cellStyle name="_Книга7_Nsi_1" xfId="366"/>
    <cellStyle name="_Книга7_Nsi_1_05_Production cost_Zhireken" xfId="367"/>
    <cellStyle name="_Книга7_Nsi_1_Себестоимость единицы нараст. итогом за 2007г.ЖГОК" xfId="368"/>
    <cellStyle name="_Книга7_Nsi_139" xfId="369"/>
    <cellStyle name="_Книга7_Nsi_139_05_Production cost_Zhireken" xfId="370"/>
    <cellStyle name="_Книга7_Nsi_139_Себестоимость единицы нараст. итогом за 2007г.ЖГОК" xfId="371"/>
    <cellStyle name="_Книга7_Nsi_140" xfId="372"/>
    <cellStyle name="_Книга7_Nsi_140(Зах)" xfId="373"/>
    <cellStyle name="_Книга7_Nsi_140(Зах)_05_Production cost_Zhireken" xfId="374"/>
    <cellStyle name="_Книга7_Nsi_140(Зах)_Себестоимость единицы нараст. итогом за 2007г.ЖГОК" xfId="375"/>
    <cellStyle name="_Книга7_Nsi_140_05_Production cost_Zhireken" xfId="376"/>
    <cellStyle name="_Книга7_Nsi_140_mod" xfId="377"/>
    <cellStyle name="_Книга7_Nsi_140_mod_05_Production cost_Zhireken" xfId="378"/>
    <cellStyle name="_Книга7_Nsi_140_mod_Себестоимость единицы нараст. итогом за 2007г.ЖГОК" xfId="379"/>
    <cellStyle name="_Книга7_Nsi_140_Себестоимость единицы нараст. итогом за 2007г.ЖГОК" xfId="380"/>
    <cellStyle name="_Книга7_Nsi_Себестоимость единицы нараст. итогом за 2007г.ЖГОК" xfId="381"/>
    <cellStyle name="_Книга7_Summary" xfId="382"/>
    <cellStyle name="_Книга7_Summary_05_Production cost_Zhireken" xfId="383"/>
    <cellStyle name="_Книга7_Summary_Себестоимость единицы нараст. итогом за 2007г.ЖГОК" xfId="384"/>
    <cellStyle name="_Книга7_Tax_form_1кв_3" xfId="385"/>
    <cellStyle name="_Книга7_Tax_form_1кв_3_05_Production cost_Zhireken" xfId="386"/>
    <cellStyle name="_Книга7_Tax_form_1кв_3_Себестоимость единицы нараст. итогом за 2007г.ЖГОК" xfId="387"/>
    <cellStyle name="_Книга7_БКЭ" xfId="388"/>
    <cellStyle name="_Книга7_БКЭ_05_Production cost_Zhireken" xfId="389"/>
    <cellStyle name="_Книга7_БКЭ_Себестоимость единицы нараст. итогом за 2007г.ЖГОК" xfId="390"/>
    <cellStyle name="_Книга7_Себестоимость единицы нараст. итогом за 2007г.ЖГОК" xfId="391"/>
    <cellStyle name="_Консолидация-2008-проект-new" xfId="392"/>
    <cellStyle name="_Копия Копия update MA Skopin 05 07" xfId="393"/>
    <cellStyle name="_Модель - 2(23)" xfId="394"/>
    <cellStyle name="_МОДЕЛЬ_1 (2)" xfId="395"/>
    <cellStyle name="_МОДЕЛЬ_1 (2) 2" xfId="396"/>
    <cellStyle name="_МОДЕЛЬ_1 (2) 2_OREP.KU.2011.MONTHLY.02(v0.1)" xfId="397"/>
    <cellStyle name="_МОДЕЛЬ_1 (2) 2_OREP.KU.2011.MONTHLY.02(v0.4)" xfId="398"/>
    <cellStyle name="_МОДЕЛЬ_1 (2) 2_OREP.KU.2011.MONTHLY.11(v1.4)" xfId="399"/>
    <cellStyle name="_МОДЕЛЬ_1 (2) 2_UPDATE.OREP.KU.2011.MONTHLY.02.TO.1.2" xfId="400"/>
    <cellStyle name="_МОДЕЛЬ_1 (2)_46EE.2011(v1.0)" xfId="401"/>
    <cellStyle name="_МОДЕЛЬ_1 (2)_46EE.2011(v1.0)_46TE.2011(v1.0)" xfId="402"/>
    <cellStyle name="_МОДЕЛЬ_1 (2)_46EE.2011(v1.0)_INDEX.STATION.2012(v1.0)_" xfId="403"/>
    <cellStyle name="_МОДЕЛЬ_1 (2)_46EE.2011(v1.0)_INDEX.STATION.2012(v2.0)" xfId="404"/>
    <cellStyle name="_МОДЕЛЬ_1 (2)_46EE.2011(v1.0)_INDEX.STATION.2012(v2.1)" xfId="405"/>
    <cellStyle name="_МОДЕЛЬ_1 (2)_46EE.2011(v1.0)_TEPLO.PREDEL.2012.M(v1.1)_test" xfId="406"/>
    <cellStyle name="_МОДЕЛЬ_1 (2)_46EE.2011(v1.2)" xfId="407"/>
    <cellStyle name="_МОДЕЛЬ_1 (2)_46EP.2012(v0.1)" xfId="408"/>
    <cellStyle name="_МОДЕЛЬ_1 (2)_46TE.2011(v1.0)" xfId="409"/>
    <cellStyle name="_МОДЕЛЬ_1 (2)_ARMRAZR" xfId="410"/>
    <cellStyle name="_МОДЕЛЬ_1 (2)_BALANCE.WARM.2010.FACT(v1.0)" xfId="411"/>
    <cellStyle name="_МОДЕЛЬ_1 (2)_BALANCE.WARM.2010.PLAN" xfId="412"/>
    <cellStyle name="_МОДЕЛЬ_1 (2)_BALANCE.WARM.2011YEAR(v0.7)" xfId="413"/>
    <cellStyle name="_МОДЕЛЬ_1 (2)_BALANCE.WARM.2011YEAR.NEW.UPDATE.SCHEME" xfId="414"/>
    <cellStyle name="_МОДЕЛЬ_1 (2)_EE.2REK.P2011.4.78(v0.3)" xfId="415"/>
    <cellStyle name="_МОДЕЛЬ_1 (2)_FORM910.2012(v1.1)" xfId="416"/>
    <cellStyle name="_МОДЕЛЬ_1 (2)_INVEST.EE.PLAN.4.78(v0.1)" xfId="417"/>
    <cellStyle name="_МОДЕЛЬ_1 (2)_INVEST.EE.PLAN.4.78(v0.3)" xfId="418"/>
    <cellStyle name="_МОДЕЛЬ_1 (2)_INVEST.EE.PLAN.4.78(v1.0)" xfId="419"/>
    <cellStyle name="_МОДЕЛЬ_1 (2)_INVEST.PLAN.4.78(v0.1)" xfId="420"/>
    <cellStyle name="_МОДЕЛЬ_1 (2)_INVEST.WARM.PLAN.4.78(v0.1)" xfId="421"/>
    <cellStyle name="_МОДЕЛЬ_1 (2)_INVEST_WARM_PLAN" xfId="422"/>
    <cellStyle name="_МОДЕЛЬ_1 (2)_NADB.JNVLS.APTEKA.2011(v1.3.3)" xfId="423"/>
    <cellStyle name="_МОДЕЛЬ_1 (2)_NADB.JNVLS.APTEKA.2011(v1.3.3)_46TE.2011(v1.0)" xfId="424"/>
    <cellStyle name="_МОДЕЛЬ_1 (2)_NADB.JNVLS.APTEKA.2011(v1.3.3)_INDEX.STATION.2012(v1.0)_" xfId="425"/>
    <cellStyle name="_МОДЕЛЬ_1 (2)_NADB.JNVLS.APTEKA.2011(v1.3.3)_INDEX.STATION.2012(v2.0)" xfId="426"/>
    <cellStyle name="_МОДЕЛЬ_1 (2)_NADB.JNVLS.APTEKA.2011(v1.3.3)_INDEX.STATION.2012(v2.1)" xfId="427"/>
    <cellStyle name="_МОДЕЛЬ_1 (2)_NADB.JNVLS.APTEKA.2011(v1.3.3)_TEPLO.PREDEL.2012.M(v1.1)_test" xfId="428"/>
    <cellStyle name="_МОДЕЛЬ_1 (2)_NADB.JNVLS.APTEKA.2011(v1.3.4)" xfId="429"/>
    <cellStyle name="_МОДЕЛЬ_1 (2)_NADB.JNVLS.APTEKA.2011(v1.3.4)_46TE.2011(v1.0)" xfId="430"/>
    <cellStyle name="_МОДЕЛЬ_1 (2)_NADB.JNVLS.APTEKA.2011(v1.3.4)_INDEX.STATION.2012(v1.0)_" xfId="431"/>
    <cellStyle name="_МОДЕЛЬ_1 (2)_NADB.JNVLS.APTEKA.2011(v1.3.4)_INDEX.STATION.2012(v2.0)" xfId="432"/>
    <cellStyle name="_МОДЕЛЬ_1 (2)_NADB.JNVLS.APTEKA.2011(v1.3.4)_INDEX.STATION.2012(v2.1)" xfId="433"/>
    <cellStyle name="_МОДЕЛЬ_1 (2)_NADB.JNVLS.APTEKA.2011(v1.3.4)_TEPLO.PREDEL.2012.M(v1.1)_test" xfId="434"/>
    <cellStyle name="_МОДЕЛЬ_1 (2)_PASSPORT.TEPLO.PROIZV(v2.1)" xfId="435"/>
    <cellStyle name="_МОДЕЛЬ_1 (2)_PR.PROG.WARM.NOTCOMBI.2012.2.16_v1.4(04.04.11) " xfId="436"/>
    <cellStyle name="_МОДЕЛЬ_1 (2)_PREDEL.JKH.UTV.2011(v1.0.1)" xfId="437"/>
    <cellStyle name="_МОДЕЛЬ_1 (2)_PREDEL.JKH.UTV.2011(v1.0.1)_46TE.2011(v1.0)" xfId="438"/>
    <cellStyle name="_МОДЕЛЬ_1 (2)_PREDEL.JKH.UTV.2011(v1.0.1)_INDEX.STATION.2012(v1.0)_" xfId="439"/>
    <cellStyle name="_МОДЕЛЬ_1 (2)_PREDEL.JKH.UTV.2011(v1.0.1)_INDEX.STATION.2012(v2.0)" xfId="440"/>
    <cellStyle name="_МОДЕЛЬ_1 (2)_PREDEL.JKH.UTV.2011(v1.0.1)_INDEX.STATION.2012(v2.1)" xfId="441"/>
    <cellStyle name="_МОДЕЛЬ_1 (2)_PREDEL.JKH.UTV.2011(v1.0.1)_TEPLO.PREDEL.2012.M(v1.1)_test" xfId="442"/>
    <cellStyle name="_МОДЕЛЬ_1 (2)_PREDEL.JKH.UTV.2011(v1.1)" xfId="443"/>
    <cellStyle name="_МОДЕЛЬ_1 (2)_REP.BLR.2012(v1.0)" xfId="444"/>
    <cellStyle name="_МОДЕЛЬ_1 (2)_TEPLO.PREDEL.2012.M(v1.1)" xfId="445"/>
    <cellStyle name="_МОДЕЛЬ_1 (2)_TEST.TEMPLATE" xfId="446"/>
    <cellStyle name="_МОДЕЛЬ_1 (2)_UPDATE.46EE.2011.TO.1.1" xfId="447"/>
    <cellStyle name="_МОДЕЛЬ_1 (2)_UPDATE.46TE.2011.TO.1.1" xfId="448"/>
    <cellStyle name="_МОДЕЛЬ_1 (2)_UPDATE.46TE.2011.TO.1.2" xfId="449"/>
    <cellStyle name="_МОДЕЛЬ_1 (2)_UPDATE.BALANCE.WARM.2011YEAR.TO.1.1" xfId="450"/>
    <cellStyle name="_МОДЕЛЬ_1 (2)_UPDATE.BALANCE.WARM.2011YEAR.TO.1.1_46TE.2011(v1.0)" xfId="451"/>
    <cellStyle name="_МОДЕЛЬ_1 (2)_UPDATE.BALANCE.WARM.2011YEAR.TO.1.1_INDEX.STATION.2012(v1.0)_" xfId="452"/>
    <cellStyle name="_МОДЕЛЬ_1 (2)_UPDATE.BALANCE.WARM.2011YEAR.TO.1.1_INDEX.STATION.2012(v2.0)" xfId="453"/>
    <cellStyle name="_МОДЕЛЬ_1 (2)_UPDATE.BALANCE.WARM.2011YEAR.TO.1.1_INDEX.STATION.2012(v2.1)" xfId="454"/>
    <cellStyle name="_МОДЕЛЬ_1 (2)_UPDATE.BALANCE.WARM.2011YEAR.TO.1.1_OREP.KU.2011.MONTHLY.02(v1.1)" xfId="455"/>
    <cellStyle name="_МОДЕЛЬ_1 (2)_UPDATE.BALANCE.WARM.2011YEAR.TO.1.1_TEPLO.PREDEL.2012.M(v1.1)_test" xfId="456"/>
    <cellStyle name="_МОДЕЛЬ_1 (2)_UPDATE.NADB.JNVLS.APTEKA.2011.TO.1.3.4" xfId="457"/>
    <cellStyle name="_МОДЕЛЬ_1 (2)_Книга2_PR.PROG.WARM.NOTCOMBI.2012.2.16_v1.4(04.04.11) " xfId="458"/>
    <cellStyle name="_НВВ 2009 постатейно свод по филиалам_09_02_09" xfId="459"/>
    <cellStyle name="_НВВ 2009 постатейно свод по филиалам_09_02_09_Новая инструкция1_фст" xfId="460"/>
    <cellStyle name="_НВВ 2009 постатейно свод по филиалам_для Валентина" xfId="461"/>
    <cellStyle name="_НВВ 2009 постатейно свод по филиалам_для Валентина_Новая инструкция1_фст" xfId="462"/>
    <cellStyle name="_Новые формы отчетов ЕСЭ" xfId="463"/>
    <cellStyle name="_обоснование инвестпрограммы СФМЗ" xfId="464"/>
    <cellStyle name="_Омск" xfId="465"/>
    <cellStyle name="_Омск_Новая инструкция1_фст" xfId="466"/>
    <cellStyle name="_ОТ ИД 2009" xfId="467"/>
    <cellStyle name="_ОТ ИД 2009_Новая инструкция1_фст" xfId="468"/>
    <cellStyle name="_Параметры бизнес-плана на 2005 г" xfId="469"/>
    <cellStyle name="_Показатели в МСФО" xfId="470"/>
    <cellStyle name="_пр 5 тариф RAB" xfId="471"/>
    <cellStyle name="_пр 5 тариф RAB 2" xfId="472"/>
    <cellStyle name="_пр 5 тариф RAB 2_OREP.KU.2011.MONTHLY.02(v0.1)" xfId="473"/>
    <cellStyle name="_пр 5 тариф RAB 2_OREP.KU.2011.MONTHLY.02(v0.4)" xfId="474"/>
    <cellStyle name="_пр 5 тариф RAB 2_OREP.KU.2011.MONTHLY.11(v1.4)" xfId="475"/>
    <cellStyle name="_пр 5 тариф RAB 2_UPDATE.OREP.KU.2011.MONTHLY.02.TO.1.2" xfId="476"/>
    <cellStyle name="_пр 5 тариф RAB_46EE.2011(v1.0)" xfId="477"/>
    <cellStyle name="_пр 5 тариф RAB_46EE.2011(v1.0)_46TE.2011(v1.0)" xfId="478"/>
    <cellStyle name="_пр 5 тариф RAB_46EE.2011(v1.0)_INDEX.STATION.2012(v1.0)_" xfId="479"/>
    <cellStyle name="_пр 5 тариф RAB_46EE.2011(v1.0)_INDEX.STATION.2012(v2.0)" xfId="480"/>
    <cellStyle name="_пр 5 тариф RAB_46EE.2011(v1.0)_INDEX.STATION.2012(v2.1)" xfId="481"/>
    <cellStyle name="_пр 5 тариф RAB_46EE.2011(v1.0)_TEPLO.PREDEL.2012.M(v1.1)_test" xfId="482"/>
    <cellStyle name="_пр 5 тариф RAB_46EE.2011(v1.2)" xfId="483"/>
    <cellStyle name="_пр 5 тариф RAB_46EP.2012(v0.1)" xfId="484"/>
    <cellStyle name="_пр 5 тариф RAB_46TE.2011(v1.0)" xfId="485"/>
    <cellStyle name="_пр 5 тариф RAB_ARMRAZR" xfId="486"/>
    <cellStyle name="_пр 5 тариф RAB_BALANCE.WARM.2010.FACT(v1.0)" xfId="487"/>
    <cellStyle name="_пр 5 тариф RAB_BALANCE.WARM.2010.PLAN" xfId="488"/>
    <cellStyle name="_пр 5 тариф RAB_BALANCE.WARM.2011YEAR(v0.7)" xfId="489"/>
    <cellStyle name="_пр 5 тариф RAB_BALANCE.WARM.2011YEAR.NEW.UPDATE.SCHEME" xfId="490"/>
    <cellStyle name="_пр 5 тариф RAB_EE.2REK.P2011.4.78(v0.3)" xfId="491"/>
    <cellStyle name="_пр 5 тариф RAB_FORM910.2012(v1.1)" xfId="492"/>
    <cellStyle name="_пр 5 тариф RAB_INVEST.EE.PLAN.4.78(v0.1)" xfId="493"/>
    <cellStyle name="_пр 5 тариф RAB_INVEST.EE.PLAN.4.78(v0.3)" xfId="494"/>
    <cellStyle name="_пр 5 тариф RAB_INVEST.EE.PLAN.4.78(v1.0)" xfId="495"/>
    <cellStyle name="_пр 5 тариф RAB_INVEST.PLAN.4.78(v0.1)" xfId="496"/>
    <cellStyle name="_пр 5 тариф RAB_INVEST.WARM.PLAN.4.78(v0.1)" xfId="497"/>
    <cellStyle name="_пр 5 тариф RAB_INVEST_WARM_PLAN" xfId="498"/>
    <cellStyle name="_пр 5 тариф RAB_NADB.JNVLS.APTEKA.2011(v1.3.3)" xfId="499"/>
    <cellStyle name="_пр 5 тариф RAB_NADB.JNVLS.APTEKA.2011(v1.3.3)_46TE.2011(v1.0)" xfId="500"/>
    <cellStyle name="_пр 5 тариф RAB_NADB.JNVLS.APTEKA.2011(v1.3.3)_INDEX.STATION.2012(v1.0)_" xfId="501"/>
    <cellStyle name="_пр 5 тариф RAB_NADB.JNVLS.APTEKA.2011(v1.3.3)_INDEX.STATION.2012(v2.0)" xfId="502"/>
    <cellStyle name="_пр 5 тариф RAB_NADB.JNVLS.APTEKA.2011(v1.3.3)_INDEX.STATION.2012(v2.1)" xfId="503"/>
    <cellStyle name="_пр 5 тариф RAB_NADB.JNVLS.APTEKA.2011(v1.3.3)_TEPLO.PREDEL.2012.M(v1.1)_test" xfId="504"/>
    <cellStyle name="_пр 5 тариф RAB_NADB.JNVLS.APTEKA.2011(v1.3.4)" xfId="505"/>
    <cellStyle name="_пр 5 тариф RAB_NADB.JNVLS.APTEKA.2011(v1.3.4)_46TE.2011(v1.0)" xfId="506"/>
    <cellStyle name="_пр 5 тариф RAB_NADB.JNVLS.APTEKA.2011(v1.3.4)_INDEX.STATION.2012(v1.0)_" xfId="507"/>
    <cellStyle name="_пр 5 тариф RAB_NADB.JNVLS.APTEKA.2011(v1.3.4)_INDEX.STATION.2012(v2.0)" xfId="508"/>
    <cellStyle name="_пр 5 тариф RAB_NADB.JNVLS.APTEKA.2011(v1.3.4)_INDEX.STATION.2012(v2.1)" xfId="509"/>
    <cellStyle name="_пр 5 тариф RAB_NADB.JNVLS.APTEKA.2011(v1.3.4)_TEPLO.PREDEL.2012.M(v1.1)_test" xfId="510"/>
    <cellStyle name="_пр 5 тариф RAB_PASSPORT.TEPLO.PROIZV(v2.1)" xfId="511"/>
    <cellStyle name="_пр 5 тариф RAB_PR.PROG.WARM.NOTCOMBI.2012.2.16_v1.4(04.04.11) " xfId="512"/>
    <cellStyle name="_пр 5 тариф RAB_PREDEL.JKH.UTV.2011(v1.0.1)" xfId="513"/>
    <cellStyle name="_пр 5 тариф RAB_PREDEL.JKH.UTV.2011(v1.0.1)_46TE.2011(v1.0)" xfId="514"/>
    <cellStyle name="_пр 5 тариф RAB_PREDEL.JKH.UTV.2011(v1.0.1)_INDEX.STATION.2012(v1.0)_" xfId="515"/>
    <cellStyle name="_пр 5 тариф RAB_PREDEL.JKH.UTV.2011(v1.0.1)_INDEX.STATION.2012(v2.0)" xfId="516"/>
    <cellStyle name="_пр 5 тариф RAB_PREDEL.JKH.UTV.2011(v1.0.1)_INDEX.STATION.2012(v2.1)" xfId="517"/>
    <cellStyle name="_пр 5 тариф RAB_PREDEL.JKH.UTV.2011(v1.0.1)_TEPLO.PREDEL.2012.M(v1.1)_test" xfId="518"/>
    <cellStyle name="_пр 5 тариф RAB_PREDEL.JKH.UTV.2011(v1.1)" xfId="519"/>
    <cellStyle name="_пр 5 тариф RAB_REP.BLR.2012(v1.0)" xfId="520"/>
    <cellStyle name="_пр 5 тариф RAB_TEPLO.PREDEL.2012.M(v1.1)" xfId="521"/>
    <cellStyle name="_пр 5 тариф RAB_TEST.TEMPLATE" xfId="522"/>
    <cellStyle name="_пр 5 тариф RAB_UPDATE.46EE.2011.TO.1.1" xfId="523"/>
    <cellStyle name="_пр 5 тариф RAB_UPDATE.46TE.2011.TO.1.1" xfId="524"/>
    <cellStyle name="_пр 5 тариф RAB_UPDATE.46TE.2011.TO.1.2" xfId="525"/>
    <cellStyle name="_пр 5 тариф RAB_UPDATE.BALANCE.WARM.2011YEAR.TO.1.1" xfId="526"/>
    <cellStyle name="_пр 5 тариф RAB_UPDATE.BALANCE.WARM.2011YEAR.TO.1.1_46TE.2011(v1.0)" xfId="527"/>
    <cellStyle name="_пр 5 тариф RAB_UPDATE.BALANCE.WARM.2011YEAR.TO.1.1_INDEX.STATION.2012(v1.0)_" xfId="528"/>
    <cellStyle name="_пр 5 тариф RAB_UPDATE.BALANCE.WARM.2011YEAR.TO.1.1_INDEX.STATION.2012(v2.0)" xfId="529"/>
    <cellStyle name="_пр 5 тариф RAB_UPDATE.BALANCE.WARM.2011YEAR.TO.1.1_INDEX.STATION.2012(v2.1)" xfId="530"/>
    <cellStyle name="_пр 5 тариф RAB_UPDATE.BALANCE.WARM.2011YEAR.TO.1.1_OREP.KU.2011.MONTHLY.02(v1.1)" xfId="531"/>
    <cellStyle name="_пр 5 тариф RAB_UPDATE.BALANCE.WARM.2011YEAR.TO.1.1_TEPLO.PREDEL.2012.M(v1.1)_test" xfId="532"/>
    <cellStyle name="_пр 5 тариф RAB_UPDATE.NADB.JNVLS.APTEKA.2011.TO.1.3.4" xfId="533"/>
    <cellStyle name="_пр 5 тариф RAB_Книга2_PR.PROG.WARM.NOTCOMBI.2012.2.16_v1.4(04.04.11) " xfId="534"/>
    <cellStyle name="_Предожение _ДБП_2009 г ( согласованные БП)  (2)" xfId="535"/>
    <cellStyle name="_Предожение _ДБП_2009 г ( согласованные БП)  (2)_Новая инструкция1_фст" xfId="536"/>
    <cellStyle name="_Приложение 2 0806 факт" xfId="537"/>
    <cellStyle name="_Приложение МТС-3-КС" xfId="538"/>
    <cellStyle name="_Приложение МТС-3-КС_Новая инструкция1_фст" xfId="539"/>
    <cellStyle name="_Приложение-МТС--2-1" xfId="540"/>
    <cellStyle name="_Приложение-МТС--2-1_Новая инструкция1_фст" xfId="541"/>
    <cellStyle name="_Прогнозный баланс" xfId="542"/>
    <cellStyle name="_Прогнозный баланс 01.04" xfId="543"/>
    <cellStyle name="_Прогнозный баланс 17.12" xfId="544"/>
    <cellStyle name="_Прогнозный баланс на 2004" xfId="545"/>
    <cellStyle name="_Производственная пр.на 2 пол 2007 05.07.07." xfId="546"/>
    <cellStyle name="_Р-05-2" xfId="547"/>
    <cellStyle name="_Р-05-3 факт июль 2004(20.08.04)" xfId="548"/>
    <cellStyle name="_Расчет RAB_22072008" xfId="549"/>
    <cellStyle name="_Расчет RAB_22072008 2" xfId="550"/>
    <cellStyle name="_Расчет RAB_22072008 2_OREP.KU.2011.MONTHLY.02(v0.1)" xfId="551"/>
    <cellStyle name="_Расчет RAB_22072008 2_OREP.KU.2011.MONTHLY.02(v0.4)" xfId="552"/>
    <cellStyle name="_Расчет RAB_22072008 2_OREP.KU.2011.MONTHLY.11(v1.4)" xfId="553"/>
    <cellStyle name="_Расчет RAB_22072008 2_UPDATE.OREP.KU.2011.MONTHLY.02.TO.1.2" xfId="554"/>
    <cellStyle name="_Расчет RAB_22072008_46EE.2011(v1.0)" xfId="555"/>
    <cellStyle name="_Расчет RAB_22072008_46EE.2011(v1.0)_46TE.2011(v1.0)" xfId="556"/>
    <cellStyle name="_Расчет RAB_22072008_46EE.2011(v1.0)_INDEX.STATION.2012(v1.0)_" xfId="557"/>
    <cellStyle name="_Расчет RAB_22072008_46EE.2011(v1.0)_INDEX.STATION.2012(v2.0)" xfId="558"/>
    <cellStyle name="_Расчет RAB_22072008_46EE.2011(v1.0)_INDEX.STATION.2012(v2.1)" xfId="559"/>
    <cellStyle name="_Расчет RAB_22072008_46EE.2011(v1.0)_TEPLO.PREDEL.2012.M(v1.1)_test" xfId="560"/>
    <cellStyle name="_Расчет RAB_22072008_46EE.2011(v1.2)" xfId="561"/>
    <cellStyle name="_Расчет RAB_22072008_46EP.2012(v0.1)" xfId="562"/>
    <cellStyle name="_Расчет RAB_22072008_46TE.2011(v1.0)" xfId="563"/>
    <cellStyle name="_Расчет RAB_22072008_ARMRAZR" xfId="564"/>
    <cellStyle name="_Расчет RAB_22072008_BALANCE.WARM.2010.FACT(v1.0)" xfId="565"/>
    <cellStyle name="_Расчет RAB_22072008_BALANCE.WARM.2010.PLAN" xfId="566"/>
    <cellStyle name="_Расчет RAB_22072008_BALANCE.WARM.2011YEAR(v0.7)" xfId="567"/>
    <cellStyle name="_Расчет RAB_22072008_BALANCE.WARM.2011YEAR.NEW.UPDATE.SCHEME" xfId="568"/>
    <cellStyle name="_Расчет RAB_22072008_EE.2REK.P2011.4.78(v0.3)" xfId="569"/>
    <cellStyle name="_Расчет RAB_22072008_FORM910.2012(v1.1)" xfId="570"/>
    <cellStyle name="_Расчет RAB_22072008_INVEST.EE.PLAN.4.78(v0.1)" xfId="571"/>
    <cellStyle name="_Расчет RAB_22072008_INVEST.EE.PLAN.4.78(v0.3)" xfId="572"/>
    <cellStyle name="_Расчет RAB_22072008_INVEST.EE.PLAN.4.78(v1.0)" xfId="573"/>
    <cellStyle name="_Расчет RAB_22072008_INVEST.PLAN.4.78(v0.1)" xfId="574"/>
    <cellStyle name="_Расчет RAB_22072008_INVEST.WARM.PLAN.4.78(v0.1)" xfId="575"/>
    <cellStyle name="_Расчет RAB_22072008_INVEST_WARM_PLAN" xfId="576"/>
    <cellStyle name="_Расчет RAB_22072008_NADB.JNVLS.APTEKA.2011(v1.3.3)" xfId="577"/>
    <cellStyle name="_Расчет RAB_22072008_NADB.JNVLS.APTEKA.2011(v1.3.3)_46TE.2011(v1.0)" xfId="578"/>
    <cellStyle name="_Расчет RAB_22072008_NADB.JNVLS.APTEKA.2011(v1.3.3)_INDEX.STATION.2012(v1.0)_" xfId="579"/>
    <cellStyle name="_Расчет RAB_22072008_NADB.JNVLS.APTEKA.2011(v1.3.3)_INDEX.STATION.2012(v2.0)" xfId="580"/>
    <cellStyle name="_Расчет RAB_22072008_NADB.JNVLS.APTEKA.2011(v1.3.3)_INDEX.STATION.2012(v2.1)" xfId="581"/>
    <cellStyle name="_Расчет RAB_22072008_NADB.JNVLS.APTEKA.2011(v1.3.3)_TEPLO.PREDEL.2012.M(v1.1)_test" xfId="582"/>
    <cellStyle name="_Расчет RAB_22072008_NADB.JNVLS.APTEKA.2011(v1.3.4)" xfId="583"/>
    <cellStyle name="_Расчет RAB_22072008_NADB.JNVLS.APTEKA.2011(v1.3.4)_46TE.2011(v1.0)" xfId="584"/>
    <cellStyle name="_Расчет RAB_22072008_NADB.JNVLS.APTEKA.2011(v1.3.4)_INDEX.STATION.2012(v1.0)_" xfId="585"/>
    <cellStyle name="_Расчет RAB_22072008_NADB.JNVLS.APTEKA.2011(v1.3.4)_INDEX.STATION.2012(v2.0)" xfId="586"/>
    <cellStyle name="_Расчет RAB_22072008_NADB.JNVLS.APTEKA.2011(v1.3.4)_INDEX.STATION.2012(v2.1)" xfId="587"/>
    <cellStyle name="_Расчет RAB_22072008_NADB.JNVLS.APTEKA.2011(v1.3.4)_TEPLO.PREDEL.2012.M(v1.1)_test" xfId="588"/>
    <cellStyle name="_Расчет RAB_22072008_PASSPORT.TEPLO.PROIZV(v2.1)" xfId="589"/>
    <cellStyle name="_Расчет RAB_22072008_PR.PROG.WARM.NOTCOMBI.2012.2.16_v1.4(04.04.11) " xfId="590"/>
    <cellStyle name="_Расчет RAB_22072008_PREDEL.JKH.UTV.2011(v1.0.1)" xfId="591"/>
    <cellStyle name="_Расчет RAB_22072008_PREDEL.JKH.UTV.2011(v1.0.1)_46TE.2011(v1.0)" xfId="592"/>
    <cellStyle name="_Расчет RAB_22072008_PREDEL.JKH.UTV.2011(v1.0.1)_INDEX.STATION.2012(v1.0)_" xfId="593"/>
    <cellStyle name="_Расчет RAB_22072008_PREDEL.JKH.UTV.2011(v1.0.1)_INDEX.STATION.2012(v2.0)" xfId="594"/>
    <cellStyle name="_Расчет RAB_22072008_PREDEL.JKH.UTV.2011(v1.0.1)_INDEX.STATION.2012(v2.1)" xfId="595"/>
    <cellStyle name="_Расчет RAB_22072008_PREDEL.JKH.UTV.2011(v1.0.1)_TEPLO.PREDEL.2012.M(v1.1)_test" xfId="596"/>
    <cellStyle name="_Расчет RAB_22072008_PREDEL.JKH.UTV.2011(v1.1)" xfId="597"/>
    <cellStyle name="_Расчет RAB_22072008_REP.BLR.2012(v1.0)" xfId="598"/>
    <cellStyle name="_Расчет RAB_22072008_TEPLO.PREDEL.2012.M(v1.1)" xfId="599"/>
    <cellStyle name="_Расчет RAB_22072008_TEST.TEMPLATE" xfId="600"/>
    <cellStyle name="_Расчет RAB_22072008_UPDATE.46EE.2011.TO.1.1" xfId="601"/>
    <cellStyle name="_Расчет RAB_22072008_UPDATE.46TE.2011.TO.1.1" xfId="602"/>
    <cellStyle name="_Расчет RAB_22072008_UPDATE.46TE.2011.TO.1.2" xfId="603"/>
    <cellStyle name="_Расчет RAB_22072008_UPDATE.BALANCE.WARM.2011YEAR.TO.1.1" xfId="604"/>
    <cellStyle name="_Расчет RAB_22072008_UPDATE.BALANCE.WARM.2011YEAR.TO.1.1_46TE.2011(v1.0)" xfId="605"/>
    <cellStyle name="_Расчет RAB_22072008_UPDATE.BALANCE.WARM.2011YEAR.TO.1.1_INDEX.STATION.2012(v1.0)_" xfId="606"/>
    <cellStyle name="_Расчет RAB_22072008_UPDATE.BALANCE.WARM.2011YEAR.TO.1.1_INDEX.STATION.2012(v2.0)" xfId="607"/>
    <cellStyle name="_Расчет RAB_22072008_UPDATE.BALANCE.WARM.2011YEAR.TO.1.1_INDEX.STATION.2012(v2.1)" xfId="608"/>
    <cellStyle name="_Расчет RAB_22072008_UPDATE.BALANCE.WARM.2011YEAR.TO.1.1_OREP.KU.2011.MONTHLY.02(v1.1)" xfId="609"/>
    <cellStyle name="_Расчет RAB_22072008_UPDATE.BALANCE.WARM.2011YEAR.TO.1.1_TEPLO.PREDEL.2012.M(v1.1)_test" xfId="610"/>
    <cellStyle name="_Расчет RAB_22072008_UPDATE.NADB.JNVLS.APTEKA.2011.TO.1.3.4" xfId="611"/>
    <cellStyle name="_Расчет RAB_22072008_Книга2_PR.PROG.WARM.NOTCOMBI.2012.2.16_v1.4(04.04.11) " xfId="612"/>
    <cellStyle name="_Расчет RAB_Лен и МОЭСК_с 2010 года_14.04.2009_со сглаж_version 3.0_без ФСК" xfId="613"/>
    <cellStyle name="_Расчет RAB_Лен и МОЭСК_с 2010 года_14.04.2009_со сглаж_version 3.0_без ФСК 2" xfId="614"/>
    <cellStyle name="_Расчет RAB_Лен и МОЭСК_с 2010 года_14.04.2009_со сглаж_version 3.0_без ФСК 2_OREP.KU.2011.MONTHLY.02(v0.1)" xfId="615"/>
    <cellStyle name="_Расчет RAB_Лен и МОЭСК_с 2010 года_14.04.2009_со сглаж_version 3.0_без ФСК 2_OREP.KU.2011.MONTHLY.02(v0.4)" xfId="616"/>
    <cellStyle name="_Расчет RAB_Лен и МОЭСК_с 2010 года_14.04.2009_со сглаж_version 3.0_без ФСК 2_OREP.KU.2011.MONTHLY.11(v1.4)" xfId="617"/>
    <cellStyle name="_Расчет RAB_Лен и МОЭСК_с 2010 года_14.04.2009_со сглаж_version 3.0_без ФСК 2_UPDATE.OREP.KU.2011.MONTHLY.02.TO.1.2" xfId="618"/>
    <cellStyle name="_Расчет RAB_Лен и МОЭСК_с 2010 года_14.04.2009_со сглаж_version 3.0_без ФСК_46EE.2011(v1.0)" xfId="619"/>
    <cellStyle name="_Расчет RAB_Лен и МОЭСК_с 2010 года_14.04.2009_со сглаж_version 3.0_без ФСК_46EE.2011(v1.0)_46TE.2011(v1.0)" xfId="620"/>
    <cellStyle name="_Расчет RAB_Лен и МОЭСК_с 2010 года_14.04.2009_со сглаж_version 3.0_без ФСК_46EE.2011(v1.0)_INDEX.STATION.2012(v1.0)_" xfId="621"/>
    <cellStyle name="_Расчет RAB_Лен и МОЭСК_с 2010 года_14.04.2009_со сглаж_version 3.0_без ФСК_46EE.2011(v1.0)_INDEX.STATION.2012(v2.0)" xfId="622"/>
    <cellStyle name="_Расчет RAB_Лен и МОЭСК_с 2010 года_14.04.2009_со сглаж_version 3.0_без ФСК_46EE.2011(v1.0)_INDEX.STATION.2012(v2.1)" xfId="623"/>
    <cellStyle name="_Расчет RAB_Лен и МОЭСК_с 2010 года_14.04.2009_со сглаж_version 3.0_без ФСК_46EE.2011(v1.0)_TEPLO.PREDEL.2012.M(v1.1)_test" xfId="624"/>
    <cellStyle name="_Расчет RAB_Лен и МОЭСК_с 2010 года_14.04.2009_со сглаж_version 3.0_без ФСК_46EE.2011(v1.2)" xfId="625"/>
    <cellStyle name="_Расчет RAB_Лен и МОЭСК_с 2010 года_14.04.2009_со сглаж_version 3.0_без ФСК_46EP.2012(v0.1)" xfId="626"/>
    <cellStyle name="_Расчет RAB_Лен и МОЭСК_с 2010 года_14.04.2009_со сглаж_version 3.0_без ФСК_46TE.2011(v1.0)" xfId="627"/>
    <cellStyle name="_Расчет RAB_Лен и МОЭСК_с 2010 года_14.04.2009_со сглаж_version 3.0_без ФСК_ARMRAZR" xfId="628"/>
    <cellStyle name="_Расчет RAB_Лен и МОЭСК_с 2010 года_14.04.2009_со сглаж_version 3.0_без ФСК_BALANCE.WARM.2010.FACT(v1.0)" xfId="629"/>
    <cellStyle name="_Расчет RAB_Лен и МОЭСК_с 2010 года_14.04.2009_со сглаж_version 3.0_без ФСК_BALANCE.WARM.2010.PLAN" xfId="630"/>
    <cellStyle name="_Расчет RAB_Лен и МОЭСК_с 2010 года_14.04.2009_со сглаж_version 3.0_без ФСК_BALANCE.WARM.2011YEAR(v0.7)" xfId="631"/>
    <cellStyle name="_Расчет RAB_Лен и МОЭСК_с 2010 года_14.04.2009_со сглаж_version 3.0_без ФСК_BALANCE.WARM.2011YEAR.NEW.UPDATE.SCHEME" xfId="632"/>
    <cellStyle name="_Расчет RAB_Лен и МОЭСК_с 2010 года_14.04.2009_со сглаж_version 3.0_без ФСК_EE.2REK.P2011.4.78(v0.3)" xfId="633"/>
    <cellStyle name="_Расчет RAB_Лен и МОЭСК_с 2010 года_14.04.2009_со сглаж_version 3.0_без ФСК_FORM910.2012(v1.1)" xfId="634"/>
    <cellStyle name="_Расчет RAB_Лен и МОЭСК_с 2010 года_14.04.2009_со сглаж_version 3.0_без ФСК_INVEST.EE.PLAN.4.78(v0.1)" xfId="635"/>
    <cellStyle name="_Расчет RAB_Лен и МОЭСК_с 2010 года_14.04.2009_со сглаж_version 3.0_без ФСК_INVEST.EE.PLAN.4.78(v0.3)" xfId="636"/>
    <cellStyle name="_Расчет RAB_Лен и МОЭСК_с 2010 года_14.04.2009_со сглаж_version 3.0_без ФСК_INVEST.EE.PLAN.4.78(v1.0)" xfId="637"/>
    <cellStyle name="_Расчет RAB_Лен и МОЭСК_с 2010 года_14.04.2009_со сглаж_version 3.0_без ФСК_INVEST.PLAN.4.78(v0.1)" xfId="638"/>
    <cellStyle name="_Расчет RAB_Лен и МОЭСК_с 2010 года_14.04.2009_со сглаж_version 3.0_без ФСК_INVEST.WARM.PLAN.4.78(v0.1)" xfId="639"/>
    <cellStyle name="_Расчет RAB_Лен и МОЭСК_с 2010 года_14.04.2009_со сглаж_version 3.0_без ФСК_INVEST_WARM_PLAN" xfId="640"/>
    <cellStyle name="_Расчет RAB_Лен и МОЭСК_с 2010 года_14.04.2009_со сглаж_version 3.0_без ФСК_NADB.JNVLS.APTEKA.2011(v1.3.3)" xfId="641"/>
    <cellStyle name="_Расчет RAB_Лен и МОЭСК_с 2010 года_14.04.2009_со сглаж_version 3.0_без ФСК_NADB.JNVLS.APTEKA.2011(v1.3.3)_46TE.2011(v1.0)" xfId="642"/>
    <cellStyle name="_Расчет RAB_Лен и МОЭСК_с 2010 года_14.04.2009_со сглаж_version 3.0_без ФСК_NADB.JNVLS.APTEKA.2011(v1.3.3)_INDEX.STATION.2012(v1.0)_" xfId="643"/>
    <cellStyle name="_Расчет RAB_Лен и МОЭСК_с 2010 года_14.04.2009_со сглаж_version 3.0_без ФСК_NADB.JNVLS.APTEKA.2011(v1.3.3)_INDEX.STATION.2012(v2.0)" xfId="644"/>
    <cellStyle name="_Расчет RAB_Лен и МОЭСК_с 2010 года_14.04.2009_со сглаж_version 3.0_без ФСК_NADB.JNVLS.APTEKA.2011(v1.3.3)_INDEX.STATION.2012(v2.1)" xfId="645"/>
    <cellStyle name="_Расчет RAB_Лен и МОЭСК_с 2010 года_14.04.2009_со сглаж_version 3.0_без ФСК_NADB.JNVLS.APTEKA.2011(v1.3.3)_TEPLO.PREDEL.2012.M(v1.1)_test" xfId="646"/>
    <cellStyle name="_Расчет RAB_Лен и МОЭСК_с 2010 года_14.04.2009_со сглаж_version 3.0_без ФСК_NADB.JNVLS.APTEKA.2011(v1.3.4)" xfId="647"/>
    <cellStyle name="_Расчет RAB_Лен и МОЭСК_с 2010 года_14.04.2009_со сглаж_version 3.0_без ФСК_NADB.JNVLS.APTEKA.2011(v1.3.4)_46TE.2011(v1.0)" xfId="648"/>
    <cellStyle name="_Расчет RAB_Лен и МОЭСК_с 2010 года_14.04.2009_со сглаж_version 3.0_без ФСК_NADB.JNVLS.APTEKA.2011(v1.3.4)_INDEX.STATION.2012(v1.0)_" xfId="649"/>
    <cellStyle name="_Расчет RAB_Лен и МОЭСК_с 2010 года_14.04.2009_со сглаж_version 3.0_без ФСК_NADB.JNVLS.APTEKA.2011(v1.3.4)_INDEX.STATION.2012(v2.0)" xfId="650"/>
    <cellStyle name="_Расчет RAB_Лен и МОЭСК_с 2010 года_14.04.2009_со сглаж_version 3.0_без ФСК_NADB.JNVLS.APTEKA.2011(v1.3.4)_INDEX.STATION.2012(v2.1)" xfId="651"/>
    <cellStyle name="_Расчет RAB_Лен и МОЭСК_с 2010 года_14.04.2009_со сглаж_version 3.0_без ФСК_NADB.JNVLS.APTEKA.2011(v1.3.4)_TEPLO.PREDEL.2012.M(v1.1)_test" xfId="652"/>
    <cellStyle name="_Расчет RAB_Лен и МОЭСК_с 2010 года_14.04.2009_со сглаж_version 3.0_без ФСК_PASSPORT.TEPLO.PROIZV(v2.1)" xfId="653"/>
    <cellStyle name="_Расчет RAB_Лен и МОЭСК_с 2010 года_14.04.2009_со сглаж_version 3.0_без ФСК_PR.PROG.WARM.NOTCOMBI.2012.2.16_v1.4(04.04.11) " xfId="654"/>
    <cellStyle name="_Расчет RAB_Лен и МОЭСК_с 2010 года_14.04.2009_со сглаж_version 3.0_без ФСК_PREDEL.JKH.UTV.2011(v1.0.1)" xfId="655"/>
    <cellStyle name="_Расчет RAB_Лен и МОЭСК_с 2010 года_14.04.2009_со сглаж_version 3.0_без ФСК_PREDEL.JKH.UTV.2011(v1.0.1)_46TE.2011(v1.0)" xfId="656"/>
    <cellStyle name="_Расчет RAB_Лен и МОЭСК_с 2010 года_14.04.2009_со сглаж_version 3.0_без ФСК_PREDEL.JKH.UTV.2011(v1.0.1)_INDEX.STATION.2012(v1.0)_" xfId="657"/>
    <cellStyle name="_Расчет RAB_Лен и МОЭСК_с 2010 года_14.04.2009_со сглаж_version 3.0_без ФСК_PREDEL.JKH.UTV.2011(v1.0.1)_INDEX.STATION.2012(v2.0)" xfId="658"/>
    <cellStyle name="_Расчет RAB_Лен и МОЭСК_с 2010 года_14.04.2009_со сглаж_version 3.0_без ФСК_PREDEL.JKH.UTV.2011(v1.0.1)_INDEX.STATION.2012(v2.1)" xfId="659"/>
    <cellStyle name="_Расчет RAB_Лен и МОЭСК_с 2010 года_14.04.2009_со сглаж_version 3.0_без ФСК_PREDEL.JKH.UTV.2011(v1.0.1)_TEPLO.PREDEL.2012.M(v1.1)_test" xfId="660"/>
    <cellStyle name="_Расчет RAB_Лен и МОЭСК_с 2010 года_14.04.2009_со сглаж_version 3.0_без ФСК_PREDEL.JKH.UTV.2011(v1.1)" xfId="661"/>
    <cellStyle name="_Расчет RAB_Лен и МОЭСК_с 2010 года_14.04.2009_со сглаж_version 3.0_без ФСК_REP.BLR.2012(v1.0)" xfId="662"/>
    <cellStyle name="_Расчет RAB_Лен и МОЭСК_с 2010 года_14.04.2009_со сглаж_version 3.0_без ФСК_TEPLO.PREDEL.2012.M(v1.1)" xfId="663"/>
    <cellStyle name="_Расчет RAB_Лен и МОЭСК_с 2010 года_14.04.2009_со сглаж_version 3.0_без ФСК_TEST.TEMPLATE" xfId="664"/>
    <cellStyle name="_Расчет RAB_Лен и МОЭСК_с 2010 года_14.04.2009_со сглаж_version 3.0_без ФСК_UPDATE.46EE.2011.TO.1.1" xfId="665"/>
    <cellStyle name="_Расчет RAB_Лен и МОЭСК_с 2010 года_14.04.2009_со сглаж_version 3.0_без ФСК_UPDATE.46TE.2011.TO.1.1" xfId="666"/>
    <cellStyle name="_Расчет RAB_Лен и МОЭСК_с 2010 года_14.04.2009_со сглаж_version 3.0_без ФСК_UPDATE.46TE.2011.TO.1.2" xfId="667"/>
    <cellStyle name="_Расчет RAB_Лен и МОЭСК_с 2010 года_14.04.2009_со сглаж_version 3.0_без ФСК_UPDATE.BALANCE.WARM.2011YEAR.TO.1.1" xfId="668"/>
    <cellStyle name="_Расчет RAB_Лен и МОЭСК_с 2010 года_14.04.2009_со сглаж_version 3.0_без ФСК_UPDATE.BALANCE.WARM.2011YEAR.TO.1.1_46TE.2011(v1.0)" xfId="669"/>
    <cellStyle name="_Расчет RAB_Лен и МОЭСК_с 2010 года_14.04.2009_со сглаж_version 3.0_без ФСК_UPDATE.BALANCE.WARM.2011YEAR.TO.1.1_INDEX.STATION.2012(v1.0)_" xfId="670"/>
    <cellStyle name="_Расчет RAB_Лен и МОЭСК_с 2010 года_14.04.2009_со сглаж_version 3.0_без ФСК_UPDATE.BALANCE.WARM.2011YEAR.TO.1.1_INDEX.STATION.2012(v2.0)" xfId="671"/>
    <cellStyle name="_Расчет RAB_Лен и МОЭСК_с 2010 года_14.04.2009_со сглаж_version 3.0_без ФСК_UPDATE.BALANCE.WARM.2011YEAR.TO.1.1_INDEX.STATION.2012(v2.1)" xfId="672"/>
    <cellStyle name="_Расчет RAB_Лен и МОЭСК_с 2010 года_14.04.2009_со сглаж_version 3.0_без ФСК_UPDATE.BALANCE.WARM.2011YEAR.TO.1.1_OREP.KU.2011.MONTHLY.02(v1.1)" xfId="673"/>
    <cellStyle name="_Расчет RAB_Лен и МОЭСК_с 2010 года_14.04.2009_со сглаж_version 3.0_без ФСК_UPDATE.BALANCE.WARM.2011YEAR.TO.1.1_TEPLO.PREDEL.2012.M(v1.1)_test" xfId="674"/>
    <cellStyle name="_Расчет RAB_Лен и МОЭСК_с 2010 года_14.04.2009_со сглаж_version 3.0_без ФСК_UPDATE.NADB.JNVLS.APTEKA.2011.TO.1.3.4" xfId="675"/>
    <cellStyle name="_Расчет RAB_Лен и МОЭСК_с 2010 года_14.04.2009_со сглаж_version 3.0_без ФСК_Книга2_PR.PROG.WARM.NOTCOMBI.2012.2.16_v1.4(04.04.11) " xfId="676"/>
    <cellStyle name="_Расшифровки_1кв_2002" xfId="677"/>
    <cellStyle name="_Регламент  2006" xfId="678"/>
    <cellStyle name="_Регламент  2006 факт" xfId="679"/>
    <cellStyle name="_Регламент (факт прогноз) 12.2006" xfId="680"/>
    <cellStyle name="_САЗ ИБ 2003 урезанный (29.11.02) Мусаелян" xfId="681"/>
    <cellStyle name="_САЗ ИБ 2003 урезанный1" xfId="682"/>
    <cellStyle name="_Сб-macro 2020" xfId="683"/>
    <cellStyle name="_Свод по ИПР (2)" xfId="684"/>
    <cellStyle name="_Свод по ИПР (2)_Новая инструкция1_фст" xfId="685"/>
    <cellStyle name="_СГОК" xfId="686"/>
    <cellStyle name="_Справочник затрат_ЛХ_20.10.05" xfId="687"/>
    <cellStyle name="_СФМЗ" xfId="688"/>
    <cellStyle name="_СФМЗ проект Инвестиции 2009г. НОВ" xfId="689"/>
    <cellStyle name="_СФМЗ проект Инвестиции 2010г." xfId="690"/>
    <cellStyle name="_СФМЗ проект Инвестиции 2011г.г.1" xfId="691"/>
    <cellStyle name="_таблицы для расчетов28-04-08_2006-2009_прибыль корр_по ИА" xfId="692"/>
    <cellStyle name="_таблицы для расчетов28-04-08_2006-2009_прибыль корр_по ИА_Новая инструкция1_фст" xfId="693"/>
    <cellStyle name="_таблицы для расчетов28-04-08_2006-2009с ИА" xfId="694"/>
    <cellStyle name="_таблицы для расчетов28-04-08_2006-2009с ИА_Новая инструкция1_фст" xfId="695"/>
    <cellStyle name="_Финплан_короткий" xfId="696"/>
    <cellStyle name="_Форма 6  РТК.xls(отчет по Адр пр. ЛО)" xfId="697"/>
    <cellStyle name="_Форма 6  РТК.xls(отчет по Адр пр. ЛО)_Новая инструкция1_фст" xfId="698"/>
    <cellStyle name="_Формат разбивки по МРСК_РСК" xfId="699"/>
    <cellStyle name="_Формат разбивки по МРСК_РСК_Новая инструкция1_фст" xfId="700"/>
    <cellStyle name="_Формат_для Согласования" xfId="701"/>
    <cellStyle name="_Формат_для Согласования_Новая инструкция1_фст" xfId="702"/>
    <cellStyle name="_Формы Р-15 2004 07 Факт" xfId="703"/>
    <cellStyle name="_Формы финансовые (бизнес-план)2005 (первонач.)" xfId="704"/>
    <cellStyle name="_ХХХ Прил 2 Формы бюджетных документов 2007" xfId="705"/>
    <cellStyle name="_экон.форм-т ВО 1 с разбивкой" xfId="706"/>
    <cellStyle name="_экон.форм-т ВО 1 с разбивкой_Новая инструкция1_фст" xfId="707"/>
    <cellStyle name="’К‰Э [0.00]" xfId="708"/>
    <cellStyle name="’ћѓћ‚›‰" xfId="717"/>
    <cellStyle name="”€ќђќ‘ћ‚›‰" xfId="709"/>
    <cellStyle name="”€љ‘€ђћ‚ђќќ›‰" xfId="710"/>
    <cellStyle name="”ќђќ‘ћ‚›‰" xfId="711"/>
    <cellStyle name="”љ‘ђћ‚ђќќ›‰" xfId="712"/>
    <cellStyle name="„…ќ…†ќ›‰" xfId="713"/>
    <cellStyle name="‡ђѓћ‹ћ‚ћљ1" xfId="715"/>
    <cellStyle name="‡ђѓћ‹ћ‚ћљ2" xfId="716"/>
    <cellStyle name="€’ћѓћ‚›‰" xfId="714"/>
    <cellStyle name="0,00;0;" xfId="718"/>
    <cellStyle name="1Normal" xfId="719"/>
    <cellStyle name="20% - Accent1" xfId="720"/>
    <cellStyle name="20% - Accent1 2" xfId="721"/>
    <cellStyle name="20% - Accent1 3" xfId="722"/>
    <cellStyle name="20% - Accent1_46EE.2011(v1.0)" xfId="723"/>
    <cellStyle name="20% - Accent2" xfId="724"/>
    <cellStyle name="20% - Accent2 2" xfId="725"/>
    <cellStyle name="20% - Accent2 3" xfId="726"/>
    <cellStyle name="20% - Accent2_46EE.2011(v1.0)" xfId="727"/>
    <cellStyle name="20% - Accent3" xfId="728"/>
    <cellStyle name="20% - Accent3 2" xfId="729"/>
    <cellStyle name="20% - Accent3 3" xfId="730"/>
    <cellStyle name="20% - Accent3_46EE.2011(v1.0)" xfId="731"/>
    <cellStyle name="20% - Accent4" xfId="732"/>
    <cellStyle name="20% - Accent4 2" xfId="733"/>
    <cellStyle name="20% - Accent4 3" xfId="734"/>
    <cellStyle name="20% - Accent4_46EE.2011(v1.0)" xfId="735"/>
    <cellStyle name="20% - Accent5" xfId="736"/>
    <cellStyle name="20% - Accent5 2" xfId="737"/>
    <cellStyle name="20% - Accent5 3" xfId="738"/>
    <cellStyle name="20% - Accent5_46EE.2011(v1.0)" xfId="739"/>
    <cellStyle name="20% - Accent6" xfId="740"/>
    <cellStyle name="20% - Accent6 2" xfId="741"/>
    <cellStyle name="20% - Accent6 3" xfId="742"/>
    <cellStyle name="20% - Accent6_46EE.2011(v1.0)" xfId="743"/>
    <cellStyle name="20% - Акцент1 10" xfId="744"/>
    <cellStyle name="20% - Акцент1 2" xfId="745"/>
    <cellStyle name="20% - Акцент1 2 2" xfId="746"/>
    <cellStyle name="20% - Акцент1 2 3" xfId="747"/>
    <cellStyle name="20% - Акцент1 2_46EE.2011(v1.0)" xfId="748"/>
    <cellStyle name="20% - Акцент1 3" xfId="749"/>
    <cellStyle name="20% - Акцент1 3 2" xfId="750"/>
    <cellStyle name="20% - Акцент1 3 3" xfId="751"/>
    <cellStyle name="20% - Акцент1 3_46EE.2011(v1.0)" xfId="752"/>
    <cellStyle name="20% - Акцент1 4" xfId="753"/>
    <cellStyle name="20% - Акцент1 4 2" xfId="754"/>
    <cellStyle name="20% - Акцент1 4 3" xfId="755"/>
    <cellStyle name="20% - Акцент1 4_46EE.2011(v1.0)" xfId="756"/>
    <cellStyle name="20% - Акцент1 5" xfId="757"/>
    <cellStyle name="20% - Акцент1 5 2" xfId="758"/>
    <cellStyle name="20% - Акцент1 5 3" xfId="759"/>
    <cellStyle name="20% - Акцент1 5_46EE.2011(v1.0)" xfId="760"/>
    <cellStyle name="20% - Акцент1 6" xfId="761"/>
    <cellStyle name="20% - Акцент1 6 2" xfId="762"/>
    <cellStyle name="20% - Акцент1 6 3" xfId="763"/>
    <cellStyle name="20% - Акцент1 6_46EE.2011(v1.0)" xfId="764"/>
    <cellStyle name="20% - Акцент1 7" xfId="765"/>
    <cellStyle name="20% - Акцент1 7 2" xfId="766"/>
    <cellStyle name="20% - Акцент1 7 3" xfId="767"/>
    <cellStyle name="20% - Акцент1 7_46EE.2011(v1.0)" xfId="768"/>
    <cellStyle name="20% - Акцент1 8" xfId="769"/>
    <cellStyle name="20% - Акцент1 8 2" xfId="770"/>
    <cellStyle name="20% - Акцент1 8 3" xfId="771"/>
    <cellStyle name="20% - Акцент1 8_46EE.2011(v1.0)" xfId="772"/>
    <cellStyle name="20% - Акцент1 9" xfId="773"/>
    <cellStyle name="20% - Акцент1 9 2" xfId="774"/>
    <cellStyle name="20% - Акцент1 9 3" xfId="775"/>
    <cellStyle name="20% - Акцент1 9_46EE.2011(v1.0)" xfId="776"/>
    <cellStyle name="20% - Акцент2 10" xfId="777"/>
    <cellStyle name="20% - Акцент2 2" xfId="778"/>
    <cellStyle name="20% - Акцент2 2 2" xfId="779"/>
    <cellStyle name="20% - Акцент2 2 3" xfId="780"/>
    <cellStyle name="20% - Акцент2 2_46EE.2011(v1.0)" xfId="781"/>
    <cellStyle name="20% - Акцент2 3" xfId="782"/>
    <cellStyle name="20% - Акцент2 3 2" xfId="783"/>
    <cellStyle name="20% - Акцент2 3 3" xfId="784"/>
    <cellStyle name="20% - Акцент2 3_46EE.2011(v1.0)" xfId="785"/>
    <cellStyle name="20% - Акцент2 4" xfId="786"/>
    <cellStyle name="20% - Акцент2 4 2" xfId="787"/>
    <cellStyle name="20% - Акцент2 4 3" xfId="788"/>
    <cellStyle name="20% - Акцент2 4_46EE.2011(v1.0)" xfId="789"/>
    <cellStyle name="20% - Акцент2 5" xfId="790"/>
    <cellStyle name="20% - Акцент2 5 2" xfId="791"/>
    <cellStyle name="20% - Акцент2 5 3" xfId="792"/>
    <cellStyle name="20% - Акцент2 5_46EE.2011(v1.0)" xfId="793"/>
    <cellStyle name="20% - Акцент2 6" xfId="794"/>
    <cellStyle name="20% - Акцент2 6 2" xfId="795"/>
    <cellStyle name="20% - Акцент2 6 3" xfId="796"/>
    <cellStyle name="20% - Акцент2 6_46EE.2011(v1.0)" xfId="797"/>
    <cellStyle name="20% - Акцент2 7" xfId="798"/>
    <cellStyle name="20% - Акцент2 7 2" xfId="799"/>
    <cellStyle name="20% - Акцент2 7 3" xfId="800"/>
    <cellStyle name="20% - Акцент2 7_46EE.2011(v1.0)" xfId="801"/>
    <cellStyle name="20% - Акцент2 8" xfId="802"/>
    <cellStyle name="20% - Акцент2 8 2" xfId="803"/>
    <cellStyle name="20% - Акцент2 8 3" xfId="804"/>
    <cellStyle name="20% - Акцент2 8_46EE.2011(v1.0)" xfId="805"/>
    <cellStyle name="20% - Акцент2 9" xfId="806"/>
    <cellStyle name="20% - Акцент2 9 2" xfId="807"/>
    <cellStyle name="20% - Акцент2 9 3" xfId="808"/>
    <cellStyle name="20% - Акцент2 9_46EE.2011(v1.0)" xfId="809"/>
    <cellStyle name="20% - Акцент3 10" xfId="810"/>
    <cellStyle name="20% - Акцент3 11" xfId="811"/>
    <cellStyle name="20% - Акцент3 2" xfId="812"/>
    <cellStyle name="20% - Акцент3 2 2" xfId="813"/>
    <cellStyle name="20% - Акцент3 2 3" xfId="814"/>
    <cellStyle name="20% - Акцент3 2_46EE.2011(v1.0)" xfId="815"/>
    <cellStyle name="20% - Акцент3 3" xfId="816"/>
    <cellStyle name="20% - Акцент3 3 2" xfId="817"/>
    <cellStyle name="20% - Акцент3 3 3" xfId="818"/>
    <cellStyle name="20% - Акцент3 3_46EE.2011(v1.0)" xfId="819"/>
    <cellStyle name="20% - Акцент3 4" xfId="820"/>
    <cellStyle name="20% - Акцент3 4 2" xfId="821"/>
    <cellStyle name="20% - Акцент3 4 3" xfId="822"/>
    <cellStyle name="20% - Акцент3 4_46EE.2011(v1.0)" xfId="823"/>
    <cellStyle name="20% - Акцент3 5" xfId="824"/>
    <cellStyle name="20% - Акцент3 5 2" xfId="825"/>
    <cellStyle name="20% - Акцент3 5 3" xfId="826"/>
    <cellStyle name="20% - Акцент3 5_46EE.2011(v1.0)" xfId="827"/>
    <cellStyle name="20% - Акцент3 6" xfId="828"/>
    <cellStyle name="20% - Акцент3 6 2" xfId="829"/>
    <cellStyle name="20% - Акцент3 6 3" xfId="830"/>
    <cellStyle name="20% - Акцент3 6_46EE.2011(v1.0)" xfId="831"/>
    <cellStyle name="20% - Акцент3 7" xfId="832"/>
    <cellStyle name="20% - Акцент3 7 2" xfId="833"/>
    <cellStyle name="20% - Акцент3 7 3" xfId="834"/>
    <cellStyle name="20% - Акцент3 7_46EE.2011(v1.0)" xfId="835"/>
    <cellStyle name="20% - Акцент3 8" xfId="836"/>
    <cellStyle name="20% - Акцент3 8 2" xfId="837"/>
    <cellStyle name="20% - Акцент3 8 3" xfId="838"/>
    <cellStyle name="20% - Акцент3 8_46EE.2011(v1.0)" xfId="839"/>
    <cellStyle name="20% - Акцент3 9" xfId="840"/>
    <cellStyle name="20% - Акцент3 9 2" xfId="841"/>
    <cellStyle name="20% - Акцент3 9 3" xfId="842"/>
    <cellStyle name="20% - Акцент3 9_46EE.2011(v1.0)" xfId="843"/>
    <cellStyle name="20% - Акцент4 10" xfId="844"/>
    <cellStyle name="20% - Акцент4 2" xfId="845"/>
    <cellStyle name="20% - Акцент4 2 2" xfId="846"/>
    <cellStyle name="20% - Акцент4 2 3" xfId="847"/>
    <cellStyle name="20% - Акцент4 2_46EE.2011(v1.0)" xfId="848"/>
    <cellStyle name="20% - Акцент4 3" xfId="849"/>
    <cellStyle name="20% - Акцент4 3 2" xfId="850"/>
    <cellStyle name="20% - Акцент4 3 3" xfId="851"/>
    <cellStyle name="20% - Акцент4 3_46EE.2011(v1.0)" xfId="852"/>
    <cellStyle name="20% - Акцент4 4" xfId="853"/>
    <cellStyle name="20% - Акцент4 4 2" xfId="854"/>
    <cellStyle name="20% - Акцент4 4 3" xfId="855"/>
    <cellStyle name="20% - Акцент4 4_46EE.2011(v1.0)" xfId="856"/>
    <cellStyle name="20% - Акцент4 5" xfId="857"/>
    <cellStyle name="20% - Акцент4 5 2" xfId="858"/>
    <cellStyle name="20% - Акцент4 5 3" xfId="859"/>
    <cellStyle name="20% - Акцент4 5_46EE.2011(v1.0)" xfId="860"/>
    <cellStyle name="20% - Акцент4 6" xfId="861"/>
    <cellStyle name="20% - Акцент4 6 2" xfId="862"/>
    <cellStyle name="20% - Акцент4 6 3" xfId="863"/>
    <cellStyle name="20% - Акцент4 6_46EE.2011(v1.0)" xfId="864"/>
    <cellStyle name="20% - Акцент4 7" xfId="865"/>
    <cellStyle name="20% - Акцент4 7 2" xfId="866"/>
    <cellStyle name="20% - Акцент4 7 3" xfId="867"/>
    <cellStyle name="20% - Акцент4 7_46EE.2011(v1.0)" xfId="868"/>
    <cellStyle name="20% - Акцент4 8" xfId="869"/>
    <cellStyle name="20% - Акцент4 8 2" xfId="870"/>
    <cellStyle name="20% - Акцент4 8 3" xfId="871"/>
    <cellStyle name="20% - Акцент4 8_46EE.2011(v1.0)" xfId="872"/>
    <cellStyle name="20% - Акцент4 9" xfId="873"/>
    <cellStyle name="20% - Акцент4 9 2" xfId="874"/>
    <cellStyle name="20% - Акцент4 9 3" xfId="875"/>
    <cellStyle name="20% - Акцент4 9_46EE.2011(v1.0)" xfId="876"/>
    <cellStyle name="20% - Акцент5 10" xfId="877"/>
    <cellStyle name="20% - Акцент5 2" xfId="878"/>
    <cellStyle name="20% - Акцент5 2 2" xfId="879"/>
    <cellStyle name="20% - Акцент5 2 3" xfId="880"/>
    <cellStyle name="20% - Акцент5 2_46EE.2011(v1.0)" xfId="881"/>
    <cellStyle name="20% - Акцент5 3" xfId="882"/>
    <cellStyle name="20% - Акцент5 3 2" xfId="883"/>
    <cellStyle name="20% - Акцент5 3 3" xfId="884"/>
    <cellStyle name="20% - Акцент5 3_46EE.2011(v1.0)" xfId="885"/>
    <cellStyle name="20% - Акцент5 4" xfId="886"/>
    <cellStyle name="20% - Акцент5 4 2" xfId="887"/>
    <cellStyle name="20% - Акцент5 4 3" xfId="888"/>
    <cellStyle name="20% - Акцент5 4_46EE.2011(v1.0)" xfId="889"/>
    <cellStyle name="20% - Акцент5 5" xfId="890"/>
    <cellStyle name="20% - Акцент5 5 2" xfId="891"/>
    <cellStyle name="20% - Акцент5 5 3" xfId="892"/>
    <cellStyle name="20% - Акцент5 5_46EE.2011(v1.0)" xfId="893"/>
    <cellStyle name="20% - Акцент5 6" xfId="894"/>
    <cellStyle name="20% - Акцент5 6 2" xfId="895"/>
    <cellStyle name="20% - Акцент5 6 3" xfId="896"/>
    <cellStyle name="20% - Акцент5 6_46EE.2011(v1.0)" xfId="897"/>
    <cellStyle name="20% - Акцент5 7" xfId="898"/>
    <cellStyle name="20% - Акцент5 7 2" xfId="899"/>
    <cellStyle name="20% - Акцент5 7 3" xfId="900"/>
    <cellStyle name="20% - Акцент5 7_46EE.2011(v1.0)" xfId="901"/>
    <cellStyle name="20% - Акцент5 8" xfId="902"/>
    <cellStyle name="20% - Акцент5 8 2" xfId="903"/>
    <cellStyle name="20% - Акцент5 8 3" xfId="904"/>
    <cellStyle name="20% - Акцент5 8_46EE.2011(v1.0)" xfId="905"/>
    <cellStyle name="20% - Акцент5 9" xfId="906"/>
    <cellStyle name="20% - Акцент5 9 2" xfId="907"/>
    <cellStyle name="20% - Акцент5 9 3" xfId="908"/>
    <cellStyle name="20% - Акцент5 9_46EE.2011(v1.0)" xfId="909"/>
    <cellStyle name="20% - Акцент6 10" xfId="910"/>
    <cellStyle name="20% - Акцент6 2" xfId="911"/>
    <cellStyle name="20% - Акцент6 2 2" xfId="912"/>
    <cellStyle name="20% - Акцент6 2 3" xfId="913"/>
    <cellStyle name="20% - Акцент6 2_46EE.2011(v1.0)" xfId="914"/>
    <cellStyle name="20% - Акцент6 3" xfId="915"/>
    <cellStyle name="20% - Акцент6 3 2" xfId="916"/>
    <cellStyle name="20% - Акцент6 3 3" xfId="917"/>
    <cellStyle name="20% - Акцент6 3_46EE.2011(v1.0)" xfId="918"/>
    <cellStyle name="20% - Акцент6 4" xfId="919"/>
    <cellStyle name="20% - Акцент6 4 2" xfId="920"/>
    <cellStyle name="20% - Акцент6 4 3" xfId="921"/>
    <cellStyle name="20% - Акцент6 4_46EE.2011(v1.0)" xfId="922"/>
    <cellStyle name="20% - Акцент6 5" xfId="923"/>
    <cellStyle name="20% - Акцент6 5 2" xfId="924"/>
    <cellStyle name="20% - Акцент6 5 3" xfId="925"/>
    <cellStyle name="20% - Акцент6 5_46EE.2011(v1.0)" xfId="926"/>
    <cellStyle name="20% - Акцент6 6" xfId="927"/>
    <cellStyle name="20% - Акцент6 6 2" xfId="928"/>
    <cellStyle name="20% - Акцент6 6 3" xfId="929"/>
    <cellStyle name="20% - Акцент6 6_46EE.2011(v1.0)" xfId="930"/>
    <cellStyle name="20% - Акцент6 7" xfId="931"/>
    <cellStyle name="20% - Акцент6 7 2" xfId="932"/>
    <cellStyle name="20% - Акцент6 7 3" xfId="933"/>
    <cellStyle name="20% - Акцент6 7_46EE.2011(v1.0)" xfId="934"/>
    <cellStyle name="20% - Акцент6 8" xfId="935"/>
    <cellStyle name="20% - Акцент6 8 2" xfId="936"/>
    <cellStyle name="20% - Акцент6 8 3" xfId="937"/>
    <cellStyle name="20% - Акцент6 8_46EE.2011(v1.0)" xfId="938"/>
    <cellStyle name="20% - Акцент6 9" xfId="939"/>
    <cellStyle name="20% - Акцент6 9 2" xfId="940"/>
    <cellStyle name="20% - Акцент6 9 3" xfId="941"/>
    <cellStyle name="20% - Акцент6 9_46EE.2011(v1.0)" xfId="942"/>
    <cellStyle name="40% - Accent1" xfId="943"/>
    <cellStyle name="40% - Accent1 2" xfId="944"/>
    <cellStyle name="40% - Accent1 3" xfId="945"/>
    <cellStyle name="40% - Accent1_46EE.2011(v1.0)" xfId="946"/>
    <cellStyle name="40% - Accent2" xfId="947"/>
    <cellStyle name="40% - Accent2 2" xfId="948"/>
    <cellStyle name="40% - Accent2 3" xfId="949"/>
    <cellStyle name="40% - Accent2_46EE.2011(v1.0)" xfId="950"/>
    <cellStyle name="40% - Accent3" xfId="951"/>
    <cellStyle name="40% - Accent3 2" xfId="952"/>
    <cellStyle name="40% - Accent3 3" xfId="953"/>
    <cellStyle name="40% - Accent3_46EE.2011(v1.0)" xfId="954"/>
    <cellStyle name="40% - Accent4" xfId="955"/>
    <cellStyle name="40% - Accent4 2" xfId="956"/>
    <cellStyle name="40% - Accent4 3" xfId="957"/>
    <cellStyle name="40% - Accent4_46EE.2011(v1.0)" xfId="958"/>
    <cellStyle name="40% - Accent5" xfId="959"/>
    <cellStyle name="40% - Accent5 2" xfId="960"/>
    <cellStyle name="40% - Accent5 3" xfId="961"/>
    <cellStyle name="40% - Accent5_46EE.2011(v1.0)" xfId="962"/>
    <cellStyle name="40% - Accent6" xfId="963"/>
    <cellStyle name="40% - Accent6 2" xfId="964"/>
    <cellStyle name="40% - Accent6 3" xfId="965"/>
    <cellStyle name="40% - Accent6_46EE.2011(v1.0)" xfId="966"/>
    <cellStyle name="40% - Акцент1 10" xfId="967"/>
    <cellStyle name="40% - Акцент1 2" xfId="968"/>
    <cellStyle name="40% - Акцент1 2 2" xfId="969"/>
    <cellStyle name="40% - Акцент1 2 3" xfId="970"/>
    <cellStyle name="40% - Акцент1 2_46EE.2011(v1.0)" xfId="971"/>
    <cellStyle name="40% - Акцент1 3" xfId="972"/>
    <cellStyle name="40% - Акцент1 3 2" xfId="973"/>
    <cellStyle name="40% - Акцент1 3 3" xfId="974"/>
    <cellStyle name="40% - Акцент1 3_46EE.2011(v1.0)" xfId="975"/>
    <cellStyle name="40% - Акцент1 4" xfId="976"/>
    <cellStyle name="40% - Акцент1 4 2" xfId="977"/>
    <cellStyle name="40% - Акцент1 4 3" xfId="978"/>
    <cellStyle name="40% - Акцент1 4_46EE.2011(v1.0)" xfId="979"/>
    <cellStyle name="40% - Акцент1 5" xfId="980"/>
    <cellStyle name="40% - Акцент1 5 2" xfId="981"/>
    <cellStyle name="40% - Акцент1 5 3" xfId="982"/>
    <cellStyle name="40% - Акцент1 5_46EE.2011(v1.0)" xfId="983"/>
    <cellStyle name="40% - Акцент1 6" xfId="984"/>
    <cellStyle name="40% - Акцент1 6 2" xfId="985"/>
    <cellStyle name="40% - Акцент1 6 3" xfId="986"/>
    <cellStyle name="40% - Акцент1 6_46EE.2011(v1.0)" xfId="987"/>
    <cellStyle name="40% - Акцент1 7" xfId="988"/>
    <cellStyle name="40% - Акцент1 7 2" xfId="989"/>
    <cellStyle name="40% - Акцент1 7 3" xfId="990"/>
    <cellStyle name="40% - Акцент1 7_46EE.2011(v1.0)" xfId="991"/>
    <cellStyle name="40% - Акцент1 8" xfId="992"/>
    <cellStyle name="40% - Акцент1 8 2" xfId="993"/>
    <cellStyle name="40% - Акцент1 8 3" xfId="994"/>
    <cellStyle name="40% - Акцент1 8_46EE.2011(v1.0)" xfId="995"/>
    <cellStyle name="40% - Акцент1 9" xfId="996"/>
    <cellStyle name="40% - Акцент1 9 2" xfId="997"/>
    <cellStyle name="40% - Акцент1 9 3" xfId="998"/>
    <cellStyle name="40% - Акцент1 9_46EE.2011(v1.0)" xfId="999"/>
    <cellStyle name="40% - Акцент2 10" xfId="1000"/>
    <cellStyle name="40% - Акцент2 2" xfId="1001"/>
    <cellStyle name="40% - Акцент2 2 2" xfId="1002"/>
    <cellStyle name="40% - Акцент2 2 3" xfId="1003"/>
    <cellStyle name="40% - Акцент2 2_46EE.2011(v1.0)" xfId="1004"/>
    <cellStyle name="40% - Акцент2 3" xfId="1005"/>
    <cellStyle name="40% - Акцент2 3 2" xfId="1006"/>
    <cellStyle name="40% - Акцент2 3 3" xfId="1007"/>
    <cellStyle name="40% - Акцент2 3_46EE.2011(v1.0)" xfId="1008"/>
    <cellStyle name="40% - Акцент2 4" xfId="1009"/>
    <cellStyle name="40% - Акцент2 4 2" xfId="1010"/>
    <cellStyle name="40% - Акцент2 4 3" xfId="1011"/>
    <cellStyle name="40% - Акцент2 4_46EE.2011(v1.0)" xfId="1012"/>
    <cellStyle name="40% - Акцент2 5" xfId="1013"/>
    <cellStyle name="40% - Акцент2 5 2" xfId="1014"/>
    <cellStyle name="40% - Акцент2 5 3" xfId="1015"/>
    <cellStyle name="40% - Акцент2 5_46EE.2011(v1.0)" xfId="1016"/>
    <cellStyle name="40% - Акцент2 6" xfId="1017"/>
    <cellStyle name="40% - Акцент2 6 2" xfId="1018"/>
    <cellStyle name="40% - Акцент2 6 3" xfId="1019"/>
    <cellStyle name="40% - Акцент2 6_46EE.2011(v1.0)" xfId="1020"/>
    <cellStyle name="40% - Акцент2 7" xfId="1021"/>
    <cellStyle name="40% - Акцент2 7 2" xfId="1022"/>
    <cellStyle name="40% - Акцент2 7 3" xfId="1023"/>
    <cellStyle name="40% - Акцент2 7_46EE.2011(v1.0)" xfId="1024"/>
    <cellStyle name="40% - Акцент2 8" xfId="1025"/>
    <cellStyle name="40% - Акцент2 8 2" xfId="1026"/>
    <cellStyle name="40% - Акцент2 8 3" xfId="1027"/>
    <cellStyle name="40% - Акцент2 8_46EE.2011(v1.0)" xfId="1028"/>
    <cellStyle name="40% - Акцент2 9" xfId="1029"/>
    <cellStyle name="40% - Акцент2 9 2" xfId="1030"/>
    <cellStyle name="40% - Акцент2 9 3" xfId="1031"/>
    <cellStyle name="40% - Акцент2 9_46EE.2011(v1.0)" xfId="1032"/>
    <cellStyle name="40% - Акцент3 10" xfId="1033"/>
    <cellStyle name="40% - Акцент3 2" xfId="1034"/>
    <cellStyle name="40% - Акцент3 2 2" xfId="1035"/>
    <cellStyle name="40% - Акцент3 2 3" xfId="1036"/>
    <cellStyle name="40% - Акцент3 2_46EE.2011(v1.0)" xfId="1037"/>
    <cellStyle name="40% - Акцент3 3" xfId="1038"/>
    <cellStyle name="40% - Акцент3 3 2" xfId="1039"/>
    <cellStyle name="40% - Акцент3 3 3" xfId="1040"/>
    <cellStyle name="40% - Акцент3 3_46EE.2011(v1.0)" xfId="1041"/>
    <cellStyle name="40% - Акцент3 4" xfId="1042"/>
    <cellStyle name="40% - Акцент3 4 2" xfId="1043"/>
    <cellStyle name="40% - Акцент3 4 3" xfId="1044"/>
    <cellStyle name="40% - Акцент3 4_46EE.2011(v1.0)" xfId="1045"/>
    <cellStyle name="40% - Акцент3 5" xfId="1046"/>
    <cellStyle name="40% - Акцент3 5 2" xfId="1047"/>
    <cellStyle name="40% - Акцент3 5 3" xfId="1048"/>
    <cellStyle name="40% - Акцент3 5_46EE.2011(v1.0)" xfId="1049"/>
    <cellStyle name="40% - Акцент3 6" xfId="1050"/>
    <cellStyle name="40% - Акцент3 6 2" xfId="1051"/>
    <cellStyle name="40% - Акцент3 6 3" xfId="1052"/>
    <cellStyle name="40% - Акцент3 6_46EE.2011(v1.0)" xfId="1053"/>
    <cellStyle name="40% - Акцент3 7" xfId="1054"/>
    <cellStyle name="40% - Акцент3 7 2" xfId="1055"/>
    <cellStyle name="40% - Акцент3 7 3" xfId="1056"/>
    <cellStyle name="40% - Акцент3 7_46EE.2011(v1.0)" xfId="1057"/>
    <cellStyle name="40% - Акцент3 8" xfId="1058"/>
    <cellStyle name="40% - Акцент3 8 2" xfId="1059"/>
    <cellStyle name="40% - Акцент3 8 3" xfId="1060"/>
    <cellStyle name="40% - Акцент3 8_46EE.2011(v1.0)" xfId="1061"/>
    <cellStyle name="40% - Акцент3 9" xfId="1062"/>
    <cellStyle name="40% - Акцент3 9 2" xfId="1063"/>
    <cellStyle name="40% - Акцент3 9 3" xfId="1064"/>
    <cellStyle name="40% - Акцент3 9_46EE.2011(v1.0)" xfId="1065"/>
    <cellStyle name="40% - Акцент4 10" xfId="1066"/>
    <cellStyle name="40% - Акцент4 2" xfId="1067"/>
    <cellStyle name="40% - Акцент4 2 2" xfId="1068"/>
    <cellStyle name="40% - Акцент4 2 3" xfId="1069"/>
    <cellStyle name="40% - Акцент4 2_46EE.2011(v1.0)" xfId="1070"/>
    <cellStyle name="40% - Акцент4 3" xfId="1071"/>
    <cellStyle name="40% - Акцент4 3 2" xfId="1072"/>
    <cellStyle name="40% - Акцент4 3 3" xfId="1073"/>
    <cellStyle name="40% - Акцент4 3_46EE.2011(v1.0)" xfId="1074"/>
    <cellStyle name="40% - Акцент4 4" xfId="1075"/>
    <cellStyle name="40% - Акцент4 4 2" xfId="1076"/>
    <cellStyle name="40% - Акцент4 4 3" xfId="1077"/>
    <cellStyle name="40% - Акцент4 4_46EE.2011(v1.0)" xfId="1078"/>
    <cellStyle name="40% - Акцент4 5" xfId="1079"/>
    <cellStyle name="40% - Акцент4 5 2" xfId="1080"/>
    <cellStyle name="40% - Акцент4 5 3" xfId="1081"/>
    <cellStyle name="40% - Акцент4 5_46EE.2011(v1.0)" xfId="1082"/>
    <cellStyle name="40% - Акцент4 6" xfId="1083"/>
    <cellStyle name="40% - Акцент4 6 2" xfId="1084"/>
    <cellStyle name="40% - Акцент4 6 3" xfId="1085"/>
    <cellStyle name="40% - Акцент4 6_46EE.2011(v1.0)" xfId="1086"/>
    <cellStyle name="40% - Акцент4 7" xfId="1087"/>
    <cellStyle name="40% - Акцент4 7 2" xfId="1088"/>
    <cellStyle name="40% - Акцент4 7 3" xfId="1089"/>
    <cellStyle name="40% - Акцент4 7_46EE.2011(v1.0)" xfId="1090"/>
    <cellStyle name="40% - Акцент4 8" xfId="1091"/>
    <cellStyle name="40% - Акцент4 8 2" xfId="1092"/>
    <cellStyle name="40% - Акцент4 8 3" xfId="1093"/>
    <cellStyle name="40% - Акцент4 8_46EE.2011(v1.0)" xfId="1094"/>
    <cellStyle name="40% - Акцент4 9" xfId="1095"/>
    <cellStyle name="40% - Акцент4 9 2" xfId="1096"/>
    <cellStyle name="40% - Акцент4 9 3" xfId="1097"/>
    <cellStyle name="40% - Акцент4 9_46EE.2011(v1.0)" xfId="1098"/>
    <cellStyle name="40% - Акцент5 10" xfId="1099"/>
    <cellStyle name="40% - Акцент5 2" xfId="1100"/>
    <cellStyle name="40% - Акцент5 2 2" xfId="1101"/>
    <cellStyle name="40% - Акцент5 2 3" xfId="1102"/>
    <cellStyle name="40% - Акцент5 2_46EE.2011(v1.0)" xfId="1103"/>
    <cellStyle name="40% - Акцент5 3" xfId="1104"/>
    <cellStyle name="40% - Акцент5 3 2" xfId="1105"/>
    <cellStyle name="40% - Акцент5 3 3" xfId="1106"/>
    <cellStyle name="40% - Акцент5 3_46EE.2011(v1.0)" xfId="1107"/>
    <cellStyle name="40% - Акцент5 4" xfId="1108"/>
    <cellStyle name="40% - Акцент5 4 2" xfId="1109"/>
    <cellStyle name="40% - Акцент5 4 3" xfId="1110"/>
    <cellStyle name="40% - Акцент5 4_46EE.2011(v1.0)" xfId="1111"/>
    <cellStyle name="40% - Акцент5 5" xfId="1112"/>
    <cellStyle name="40% - Акцент5 5 2" xfId="1113"/>
    <cellStyle name="40% - Акцент5 5 3" xfId="1114"/>
    <cellStyle name="40% - Акцент5 5_46EE.2011(v1.0)" xfId="1115"/>
    <cellStyle name="40% - Акцент5 6" xfId="1116"/>
    <cellStyle name="40% - Акцент5 6 2" xfId="1117"/>
    <cellStyle name="40% - Акцент5 6 3" xfId="1118"/>
    <cellStyle name="40% - Акцент5 6_46EE.2011(v1.0)" xfId="1119"/>
    <cellStyle name="40% - Акцент5 7" xfId="1120"/>
    <cellStyle name="40% - Акцент5 7 2" xfId="1121"/>
    <cellStyle name="40% - Акцент5 7 3" xfId="1122"/>
    <cellStyle name="40% - Акцент5 7_46EE.2011(v1.0)" xfId="1123"/>
    <cellStyle name="40% - Акцент5 8" xfId="1124"/>
    <cellStyle name="40% - Акцент5 8 2" xfId="1125"/>
    <cellStyle name="40% - Акцент5 8 3" xfId="1126"/>
    <cellStyle name="40% - Акцент5 8_46EE.2011(v1.0)" xfId="1127"/>
    <cellStyle name="40% - Акцент5 9" xfId="1128"/>
    <cellStyle name="40% - Акцент5 9 2" xfId="1129"/>
    <cellStyle name="40% - Акцент5 9 3" xfId="1130"/>
    <cellStyle name="40% - Акцент5 9_46EE.2011(v1.0)" xfId="1131"/>
    <cellStyle name="40% - Акцент6 10" xfId="1132"/>
    <cellStyle name="40% - Акцент6 2" xfId="1133"/>
    <cellStyle name="40% - Акцент6 2 2" xfId="1134"/>
    <cellStyle name="40% - Акцент6 2 3" xfId="1135"/>
    <cellStyle name="40% - Акцент6 2_46EE.2011(v1.0)" xfId="1136"/>
    <cellStyle name="40% - Акцент6 3" xfId="1137"/>
    <cellStyle name="40% - Акцент6 3 2" xfId="1138"/>
    <cellStyle name="40% - Акцент6 3 3" xfId="1139"/>
    <cellStyle name="40% - Акцент6 3_46EE.2011(v1.0)" xfId="1140"/>
    <cellStyle name="40% - Акцент6 4" xfId="1141"/>
    <cellStyle name="40% - Акцент6 4 2" xfId="1142"/>
    <cellStyle name="40% - Акцент6 4 3" xfId="1143"/>
    <cellStyle name="40% - Акцент6 4_46EE.2011(v1.0)" xfId="1144"/>
    <cellStyle name="40% - Акцент6 5" xfId="1145"/>
    <cellStyle name="40% - Акцент6 5 2" xfId="1146"/>
    <cellStyle name="40% - Акцент6 5 3" xfId="1147"/>
    <cellStyle name="40% - Акцент6 5_46EE.2011(v1.0)" xfId="1148"/>
    <cellStyle name="40% - Акцент6 6" xfId="1149"/>
    <cellStyle name="40% - Акцент6 6 2" xfId="1150"/>
    <cellStyle name="40% - Акцент6 6 3" xfId="1151"/>
    <cellStyle name="40% - Акцент6 6_46EE.2011(v1.0)" xfId="1152"/>
    <cellStyle name="40% - Акцент6 7" xfId="1153"/>
    <cellStyle name="40% - Акцент6 7 2" xfId="1154"/>
    <cellStyle name="40% - Акцент6 7 3" xfId="1155"/>
    <cellStyle name="40% - Акцент6 7_46EE.2011(v1.0)" xfId="1156"/>
    <cellStyle name="40% - Акцент6 8" xfId="1157"/>
    <cellStyle name="40% - Акцент6 8 2" xfId="1158"/>
    <cellStyle name="40% - Акцент6 8 3" xfId="1159"/>
    <cellStyle name="40% - Акцент6 8_46EE.2011(v1.0)" xfId="1160"/>
    <cellStyle name="40% - Акцент6 9" xfId="1161"/>
    <cellStyle name="40% - Акцент6 9 2" xfId="1162"/>
    <cellStyle name="40% - Акцент6 9 3" xfId="1163"/>
    <cellStyle name="40% - Акцент6 9_46EE.2011(v1.0)" xfId="1164"/>
    <cellStyle name="60% - Accent1" xfId="1165"/>
    <cellStyle name="60% - Accent2" xfId="1166"/>
    <cellStyle name="60% - Accent3" xfId="1167"/>
    <cellStyle name="60% - Accent4" xfId="1168"/>
    <cellStyle name="60% - Accent5" xfId="1169"/>
    <cellStyle name="60% - Accent6" xfId="1170"/>
    <cellStyle name="60% - Акцент1 2" xfId="1171"/>
    <cellStyle name="60% - Акцент1 2 2" xfId="1172"/>
    <cellStyle name="60% - Акцент1 3" xfId="1173"/>
    <cellStyle name="60% - Акцент1 3 2" xfId="1174"/>
    <cellStyle name="60% - Акцент1 4" xfId="1175"/>
    <cellStyle name="60% - Акцент1 4 2" xfId="1176"/>
    <cellStyle name="60% - Акцент1 5" xfId="1177"/>
    <cellStyle name="60% - Акцент1 5 2" xfId="1178"/>
    <cellStyle name="60% - Акцент1 6" xfId="1179"/>
    <cellStyle name="60% - Акцент1 6 2" xfId="1180"/>
    <cellStyle name="60% - Акцент1 7" xfId="1181"/>
    <cellStyle name="60% - Акцент1 7 2" xfId="1182"/>
    <cellStyle name="60% - Акцент1 8" xfId="1183"/>
    <cellStyle name="60% - Акцент1 8 2" xfId="1184"/>
    <cellStyle name="60% - Акцент1 9" xfId="1185"/>
    <cellStyle name="60% - Акцент1 9 2" xfId="1186"/>
    <cellStyle name="60% - Акцент2 2" xfId="1187"/>
    <cellStyle name="60% - Акцент2 2 2" xfId="1188"/>
    <cellStyle name="60% - Акцент2 3" xfId="1189"/>
    <cellStyle name="60% - Акцент2 3 2" xfId="1190"/>
    <cellStyle name="60% - Акцент2 4" xfId="1191"/>
    <cellStyle name="60% - Акцент2 4 2" xfId="1192"/>
    <cellStyle name="60% - Акцент2 5" xfId="1193"/>
    <cellStyle name="60% - Акцент2 5 2" xfId="1194"/>
    <cellStyle name="60% - Акцент2 6" xfId="1195"/>
    <cellStyle name="60% - Акцент2 6 2" xfId="1196"/>
    <cellStyle name="60% - Акцент2 7" xfId="1197"/>
    <cellStyle name="60% - Акцент2 7 2" xfId="1198"/>
    <cellStyle name="60% - Акцент2 8" xfId="1199"/>
    <cellStyle name="60% - Акцент2 8 2" xfId="1200"/>
    <cellStyle name="60% - Акцент2 9" xfId="1201"/>
    <cellStyle name="60% - Акцент2 9 2" xfId="1202"/>
    <cellStyle name="60% - Акцент3 2" xfId="1203"/>
    <cellStyle name="60% - Акцент3 2 2" xfId="1204"/>
    <cellStyle name="60% - Акцент3 3" xfId="1205"/>
    <cellStyle name="60% - Акцент3 3 2" xfId="1206"/>
    <cellStyle name="60% - Акцент3 4" xfId="1207"/>
    <cellStyle name="60% - Акцент3 4 2" xfId="1208"/>
    <cellStyle name="60% - Акцент3 5" xfId="1209"/>
    <cellStyle name="60% - Акцент3 5 2" xfId="1210"/>
    <cellStyle name="60% - Акцент3 6" xfId="1211"/>
    <cellStyle name="60% - Акцент3 6 2" xfId="1212"/>
    <cellStyle name="60% - Акцент3 7" xfId="1213"/>
    <cellStyle name="60% - Акцент3 7 2" xfId="1214"/>
    <cellStyle name="60% - Акцент3 8" xfId="1215"/>
    <cellStyle name="60% - Акцент3 8 2" xfId="1216"/>
    <cellStyle name="60% - Акцент3 9" xfId="1217"/>
    <cellStyle name="60% - Акцент3 9 2" xfId="1218"/>
    <cellStyle name="60% - Акцент4 2" xfId="1219"/>
    <cellStyle name="60% - Акцент4 2 2" xfId="1220"/>
    <cellStyle name="60% - Акцент4 3" xfId="1221"/>
    <cellStyle name="60% - Акцент4 3 2" xfId="1222"/>
    <cellStyle name="60% - Акцент4 4" xfId="1223"/>
    <cellStyle name="60% - Акцент4 4 2" xfId="1224"/>
    <cellStyle name="60% - Акцент4 5" xfId="1225"/>
    <cellStyle name="60% - Акцент4 5 2" xfId="1226"/>
    <cellStyle name="60% - Акцент4 6" xfId="1227"/>
    <cellStyle name="60% - Акцент4 6 2" xfId="1228"/>
    <cellStyle name="60% - Акцент4 7" xfId="1229"/>
    <cellStyle name="60% - Акцент4 7 2" xfId="1230"/>
    <cellStyle name="60% - Акцент4 8" xfId="1231"/>
    <cellStyle name="60% - Акцент4 8 2" xfId="1232"/>
    <cellStyle name="60% - Акцент4 9" xfId="1233"/>
    <cellStyle name="60% - Акцент4 9 2" xfId="1234"/>
    <cellStyle name="60% - Акцент5 2" xfId="1235"/>
    <cellStyle name="60% - Акцент5 2 2" xfId="1236"/>
    <cellStyle name="60% - Акцент5 3" xfId="1237"/>
    <cellStyle name="60% - Акцент5 3 2" xfId="1238"/>
    <cellStyle name="60% - Акцент5 4" xfId="1239"/>
    <cellStyle name="60% - Акцент5 4 2" xfId="1240"/>
    <cellStyle name="60% - Акцент5 5" xfId="1241"/>
    <cellStyle name="60% - Акцент5 5 2" xfId="1242"/>
    <cellStyle name="60% - Акцент5 6" xfId="1243"/>
    <cellStyle name="60% - Акцент5 6 2" xfId="1244"/>
    <cellStyle name="60% - Акцент5 7" xfId="1245"/>
    <cellStyle name="60% - Акцент5 7 2" xfId="1246"/>
    <cellStyle name="60% - Акцент5 8" xfId="1247"/>
    <cellStyle name="60% - Акцент5 8 2" xfId="1248"/>
    <cellStyle name="60% - Акцент5 9" xfId="1249"/>
    <cellStyle name="60% - Акцент5 9 2" xfId="1250"/>
    <cellStyle name="60% - Акцент6 2" xfId="1251"/>
    <cellStyle name="60% - Акцент6 2 2" xfId="1252"/>
    <cellStyle name="60% - Акцент6 3" xfId="1253"/>
    <cellStyle name="60% - Акцент6 3 2" xfId="1254"/>
    <cellStyle name="60% - Акцент6 4" xfId="1255"/>
    <cellStyle name="60% - Акцент6 4 2" xfId="1256"/>
    <cellStyle name="60% - Акцент6 5" xfId="1257"/>
    <cellStyle name="60% - Акцент6 5 2" xfId="1258"/>
    <cellStyle name="60% - Акцент6 6" xfId="1259"/>
    <cellStyle name="60% - Акцент6 6 2" xfId="1260"/>
    <cellStyle name="60% - Акцент6 7" xfId="1261"/>
    <cellStyle name="60% - Акцент6 7 2" xfId="1262"/>
    <cellStyle name="60% - Акцент6 8" xfId="1263"/>
    <cellStyle name="60% - Акцент6 8 2" xfId="1264"/>
    <cellStyle name="60% - Акцент6 9" xfId="1265"/>
    <cellStyle name="60% - Акцент6 9 2" xfId="1266"/>
    <cellStyle name="Aaia?iue [0]_?anoiau" xfId="1267"/>
    <cellStyle name="Aaia?iue_?anoiau" xfId="1268"/>
    <cellStyle name="Accent1" xfId="1269"/>
    <cellStyle name="Accent2" xfId="1270"/>
    <cellStyle name="Accent3" xfId="1271"/>
    <cellStyle name="Accent4" xfId="1272"/>
    <cellStyle name="Accent5" xfId="1273"/>
    <cellStyle name="Accent6" xfId="1274"/>
    <cellStyle name="Ăčďĺđńńűëęŕ" xfId="1275"/>
    <cellStyle name="Aeia?nnueea" xfId="1276"/>
    <cellStyle name="AFE" xfId="1277"/>
    <cellStyle name="Áĺççŕůčňíűé" xfId="1278"/>
    <cellStyle name="Äĺíĺćíűé [0]_(ňŕá 3č)" xfId="1279"/>
    <cellStyle name="Äĺíĺćíűé_(ňŕá 3č)" xfId="1280"/>
    <cellStyle name="args.style" xfId="1281"/>
    <cellStyle name="Bad" xfId="1282"/>
    <cellStyle name="Besuchter Hyperlink_RESULTS" xfId="1283"/>
    <cellStyle name="Blue" xfId="1284"/>
    <cellStyle name="Body_$Dollars" xfId="1285"/>
    <cellStyle name="Cabecera 1" xfId="1286"/>
    <cellStyle name="Cabecera 2" xfId="1287"/>
    <cellStyle name="CALC Amount" xfId="1288"/>
    <cellStyle name="CALC Amount Total" xfId="1289"/>
    <cellStyle name="Calc Currency (0)" xfId="1290"/>
    <cellStyle name="Calc Currency (2)" xfId="1291"/>
    <cellStyle name="Calc Percent (0)" xfId="1292"/>
    <cellStyle name="Calc Percent (1)" xfId="1293"/>
    <cellStyle name="Calc Percent (2)" xfId="1294"/>
    <cellStyle name="Calc Units (0)" xfId="1295"/>
    <cellStyle name="Calc Units (1)" xfId="1296"/>
    <cellStyle name="Calc Units (2)" xfId="1297"/>
    <cellStyle name="Calculation" xfId="1298"/>
    <cellStyle name="Cells 2" xfId="1299"/>
    <cellStyle name="Check" xfId="1300"/>
    <cellStyle name="Check Cell" xfId="1301"/>
    <cellStyle name="Chek" xfId="1302"/>
    <cellStyle name="Comma [0]_!!!GO" xfId="1303"/>
    <cellStyle name="Comma [00]" xfId="1304"/>
    <cellStyle name="Comma 0" xfId="1305"/>
    <cellStyle name="Comma 0*" xfId="1306"/>
    <cellStyle name="Comma 2" xfId="1307"/>
    <cellStyle name="Comma 3*" xfId="1308"/>
    <cellStyle name="Comma_!!!GO" xfId="1309"/>
    <cellStyle name="Comma0" xfId="1310"/>
    <cellStyle name="Copied" xfId="1311"/>
    <cellStyle name="COST1" xfId="1312"/>
    <cellStyle name="Çŕůčňíűé" xfId="1313"/>
    <cellStyle name="Currency (0.00)" xfId="1314"/>
    <cellStyle name="Currency [0]" xfId="1315"/>
    <cellStyle name="Currency [0] 2" xfId="1316"/>
    <cellStyle name="Currency [0] 2 2" xfId="1317"/>
    <cellStyle name="Currency [0] 2 3" xfId="1318"/>
    <cellStyle name="Currency [0] 2 4" xfId="1319"/>
    <cellStyle name="Currency [0] 2 5" xfId="1320"/>
    <cellStyle name="Currency [0] 2 6" xfId="1321"/>
    <cellStyle name="Currency [0] 2 7" xfId="1322"/>
    <cellStyle name="Currency [0] 2 8" xfId="1323"/>
    <cellStyle name="Currency [0] 2 9" xfId="1324"/>
    <cellStyle name="Currency [0] 3" xfId="1325"/>
    <cellStyle name="Currency [0] 3 2" xfId="1326"/>
    <cellStyle name="Currency [0] 3 3" xfId="1327"/>
    <cellStyle name="Currency [0] 3 4" xfId="1328"/>
    <cellStyle name="Currency [0] 3 5" xfId="1329"/>
    <cellStyle name="Currency [0] 3 6" xfId="1330"/>
    <cellStyle name="Currency [0] 3 7" xfId="1331"/>
    <cellStyle name="Currency [0] 3 8" xfId="1332"/>
    <cellStyle name="Currency [0] 3 9" xfId="1333"/>
    <cellStyle name="Currency [0] 4" xfId="1334"/>
    <cellStyle name="Currency [0] 4 2" xfId="1335"/>
    <cellStyle name="Currency [0] 4 3" xfId="1336"/>
    <cellStyle name="Currency [0] 4 4" xfId="1337"/>
    <cellStyle name="Currency [0] 4 5" xfId="1338"/>
    <cellStyle name="Currency [0] 4 6" xfId="1339"/>
    <cellStyle name="Currency [0] 4 7" xfId="1340"/>
    <cellStyle name="Currency [0] 4 8" xfId="1341"/>
    <cellStyle name="Currency [0] 4 9" xfId="1342"/>
    <cellStyle name="Currency [0] 5" xfId="1343"/>
    <cellStyle name="Currency [0] 5 2" xfId="1344"/>
    <cellStyle name="Currency [0] 5 3" xfId="1345"/>
    <cellStyle name="Currency [0] 5 4" xfId="1346"/>
    <cellStyle name="Currency [0] 5 5" xfId="1347"/>
    <cellStyle name="Currency [0] 5 6" xfId="1348"/>
    <cellStyle name="Currency [0] 5 7" xfId="1349"/>
    <cellStyle name="Currency [0] 5 8" xfId="1350"/>
    <cellStyle name="Currency [0] 5 9" xfId="1351"/>
    <cellStyle name="Currency [0] 6" xfId="1352"/>
    <cellStyle name="Currency [0] 6 2" xfId="1353"/>
    <cellStyle name="Currency [0] 6 3" xfId="1354"/>
    <cellStyle name="Currency [0] 7" xfId="1355"/>
    <cellStyle name="Currency [0] 7 2" xfId="1356"/>
    <cellStyle name="Currency [0] 7 3" xfId="1357"/>
    <cellStyle name="Currency [0] 8" xfId="1358"/>
    <cellStyle name="Currency [0] 8 2" xfId="1359"/>
    <cellStyle name="Currency [0] 8 3" xfId="1360"/>
    <cellStyle name="Currency [0]_!!!GO" xfId="1361"/>
    <cellStyle name="Currency [00]" xfId="1362"/>
    <cellStyle name="Currency 0" xfId="1363"/>
    <cellStyle name="Currency 2" xfId="1364"/>
    <cellStyle name="Currency_!!!GO" xfId="1365"/>
    <cellStyle name="Currency0" xfId="1366"/>
    <cellStyle name="Currency2" xfId="1367"/>
    <cellStyle name="Date" xfId="1368"/>
    <cellStyle name="Date Aligned" xfId="1369"/>
    <cellStyle name="Date Short" xfId="1370"/>
    <cellStyle name="Dates" xfId="1371"/>
    <cellStyle name="Dezimal [0]_NEGS" xfId="1372"/>
    <cellStyle name="Dezimal_NEGS" xfId="1373"/>
    <cellStyle name="Dotted Line" xfId="1374"/>
    <cellStyle name="E&amp;Y House" xfId="1375"/>
    <cellStyle name="E-mail" xfId="1376"/>
    <cellStyle name="E-mail 2" xfId="1377"/>
    <cellStyle name="E-mail_46EP.2012(v0.1)" xfId="1378"/>
    <cellStyle name="Enter Currency (0)" xfId="1379"/>
    <cellStyle name="Enter Currency (2)" xfId="1380"/>
    <cellStyle name="Enter Units (0)" xfId="1381"/>
    <cellStyle name="Enter Units (1)" xfId="1382"/>
    <cellStyle name="Enter Units (2)" xfId="1383"/>
    <cellStyle name="Entered" xfId="1384"/>
    <cellStyle name="Euro" xfId="1385"/>
    <cellStyle name="ew" xfId="1386"/>
    <cellStyle name="Explanatory Text" xfId="1387"/>
    <cellStyle name="F2" xfId="1388"/>
    <cellStyle name="F3" xfId="1389"/>
    <cellStyle name="F4" xfId="1390"/>
    <cellStyle name="F5" xfId="1391"/>
    <cellStyle name="F6" xfId="1392"/>
    <cellStyle name="F7" xfId="1393"/>
    <cellStyle name="F8" xfId="1394"/>
    <cellStyle name="Fecha" xfId="1395"/>
    <cellStyle name="Fijo" xfId="1396"/>
    <cellStyle name="Fixed" xfId="1397"/>
    <cellStyle name="fo]_x000d__x000a_UserName=Murat Zelef_x000d__x000a_UserCompany=Bumerang_x000d__x000a__x000d__x000a_[File Paths]_x000d__x000a_WorkingDirectory=C:\EQUIS\DLWIN_x000d__x000a_DownLoader=C" xfId="1398"/>
    <cellStyle name="Followed Hyperlink" xfId="1399"/>
    <cellStyle name="Footnote" xfId="1400"/>
    <cellStyle name="Good" xfId="1401"/>
    <cellStyle name="Grey" xfId="1402"/>
    <cellStyle name="hard no" xfId="1403"/>
    <cellStyle name="Hard Percent" xfId="1404"/>
    <cellStyle name="hardno" xfId="1405"/>
    <cellStyle name="Header" xfId="1406"/>
    <cellStyle name="Header 3" xfId="1407"/>
    <cellStyle name="Header1" xfId="1408"/>
    <cellStyle name="Header2" xfId="1409"/>
    <cellStyle name="Heading" xfId="1410"/>
    <cellStyle name="Heading 1" xfId="1411"/>
    <cellStyle name="Heading 2" xfId="1412"/>
    <cellStyle name="Heading 3" xfId="1413"/>
    <cellStyle name="Heading 4" xfId="1414"/>
    <cellStyle name="Heading_GP.ITOG.4.78(v1.0) - для разделения" xfId="1415"/>
    <cellStyle name="Heading1" xfId="1416"/>
    <cellStyle name="Heading2" xfId="1417"/>
    <cellStyle name="Heading2 2" xfId="1418"/>
    <cellStyle name="Heading2_46EP.2012(v0.1)" xfId="1419"/>
    <cellStyle name="HEADINGS" xfId="1420"/>
    <cellStyle name="HEADINGSTOP" xfId="1421"/>
    <cellStyle name="Hyperlink" xfId="1422"/>
    <cellStyle name="Iau?iue_?anoiau" xfId="1423"/>
    <cellStyle name="Îáű÷íűé__FES" xfId="1424"/>
    <cellStyle name="Îáû÷íûé_cogs" xfId="1425"/>
    <cellStyle name="Îňęđűâŕâřŕ˙ń˙ ăčďĺđńńűëęŕ" xfId="1426"/>
    <cellStyle name="Info" xfId="1427"/>
    <cellStyle name="Input" xfId="1428"/>
    <cellStyle name="Input [yellow]" xfId="1429"/>
    <cellStyle name="Input Cells" xfId="1430"/>
    <cellStyle name="InputCurrency" xfId="1431"/>
    <cellStyle name="InputCurrency2" xfId="1432"/>
    <cellStyle name="InputMultiple1" xfId="1433"/>
    <cellStyle name="InputPercent1" xfId="1434"/>
    <cellStyle name="Inputs" xfId="1435"/>
    <cellStyle name="Inputs (const)" xfId="1436"/>
    <cellStyle name="Inputs (const) 2" xfId="1437"/>
    <cellStyle name="Inputs (const)_46EP.2012(v0.1)" xfId="1438"/>
    <cellStyle name="Inputs 2" xfId="1439"/>
    <cellStyle name="Inputs Co" xfId="1440"/>
    <cellStyle name="Inputs_46EE.2011(v1.0)" xfId="1441"/>
    <cellStyle name="Ioe?uaaaoayny aeia?nnueea" xfId="1442"/>
    <cellStyle name="ISO" xfId="1443"/>
    <cellStyle name="Kilo" xfId="1444"/>
    <cellStyle name="Link Currency (0)" xfId="1445"/>
    <cellStyle name="Link Currency (2)" xfId="1446"/>
    <cellStyle name="Link Units (0)" xfId="1447"/>
    <cellStyle name="Link Units (1)" xfId="1448"/>
    <cellStyle name="Link Units (2)" xfId="1449"/>
    <cellStyle name="Linked Cell" xfId="1450"/>
    <cellStyle name="Linked Cells" xfId="1451"/>
    <cellStyle name="Migliaia (0)_NEGS" xfId="1452"/>
    <cellStyle name="Migliaia_NEGS" xfId="1453"/>
    <cellStyle name="Millares [0]_FINAL-10" xfId="1454"/>
    <cellStyle name="Millares_balances y liquidaciones arriba del 20" xfId="1455"/>
    <cellStyle name="Milliers [0]_!!!GO" xfId="1456"/>
    <cellStyle name="Milliers_!!!GO" xfId="1457"/>
    <cellStyle name="MLComma0" xfId="1458"/>
    <cellStyle name="MLHeaderSection" xfId="1459"/>
    <cellStyle name="MLMultiple0" xfId="1460"/>
    <cellStyle name="mnb" xfId="1461"/>
    <cellStyle name="Moneda [0]_FINAL-10" xfId="1462"/>
    <cellStyle name="Moneda_FINAL-10" xfId="1463"/>
    <cellStyle name="Monetaire [0]_!!!GO" xfId="1464"/>
    <cellStyle name="Monétaire [0]_RESULTS" xfId="1465"/>
    <cellStyle name="Monetaire_!!!GO" xfId="1466"/>
    <cellStyle name="Monétaire_RESULTS" xfId="1467"/>
    <cellStyle name="Monetario" xfId="1468"/>
    <cellStyle name="Monetario0" xfId="1469"/>
    <cellStyle name="Multiple" xfId="1470"/>
    <cellStyle name="Multiple0" xfId="1471"/>
    <cellStyle name="Multiple1" xfId="1472"/>
    <cellStyle name="MultipleBelow" xfId="1473"/>
    <cellStyle name="namber" xfId="1474"/>
    <cellStyle name="Needs Work" xfId="1475"/>
    <cellStyle name="Neutral" xfId="1476"/>
    <cellStyle name="Norma11l" xfId="1477"/>
    <cellStyle name="normal" xfId="1478"/>
    <cellStyle name="Normal - Style1" xfId="1479"/>
    <cellStyle name="normal 10" xfId="1480"/>
    <cellStyle name="Normal 2" xfId="1481"/>
    <cellStyle name="Normal 2 2" xfId="1482"/>
    <cellStyle name="Normal 2 3" xfId="1483"/>
    <cellStyle name="normal 3" xfId="1484"/>
    <cellStyle name="normal 4" xfId="1485"/>
    <cellStyle name="normal 5" xfId="1486"/>
    <cellStyle name="normal 6" xfId="1487"/>
    <cellStyle name="normal 7" xfId="1488"/>
    <cellStyle name="normal 8" xfId="1489"/>
    <cellStyle name="normal 9" xfId="1490"/>
    <cellStyle name="Normal." xfId="1491"/>
    <cellStyle name="Normal_!!!GO" xfId="1492"/>
    <cellStyle name="Normal1" xfId="1493"/>
    <cellStyle name="Normal2" xfId="1494"/>
    <cellStyle name="Normale_NEGS" xfId="1495"/>
    <cellStyle name="NormalGB" xfId="1496"/>
    <cellStyle name="Normalny_24. 02. 97." xfId="1497"/>
    <cellStyle name="normбlnм_laroux" xfId="1498"/>
    <cellStyle name="Note" xfId="1499"/>
    <cellStyle name="number" xfId="1500"/>
    <cellStyle name="Ôčíŕíńîâűé [0]_(ňŕá 3č)" xfId="1501"/>
    <cellStyle name="Ôčíŕíńîâűé_(ňŕá 3č)" xfId="1502"/>
    <cellStyle name="Oeiainiaue [0]_?anoiau" xfId="1503"/>
    <cellStyle name="Oeiainiaue_?anoiau" xfId="1504"/>
    <cellStyle name="Option" xfId="1505"/>
    <cellStyle name="Ouny?e [0]_?anoiau" xfId="1506"/>
    <cellStyle name="Ouny?e_?anoiau" xfId="1507"/>
    <cellStyle name="Òûñÿ÷è [0]_cogs" xfId="1508"/>
    <cellStyle name="Òûñÿ÷è_cogs" xfId="1509"/>
    <cellStyle name="Output" xfId="1510"/>
    <cellStyle name="Paaotsikko" xfId="1511"/>
    <cellStyle name="Page Number" xfId="1512"/>
    <cellStyle name="PageHeading" xfId="1513"/>
    <cellStyle name="PageSubtitle" xfId="1514"/>
    <cellStyle name="PageTitle" xfId="1515"/>
    <cellStyle name="pb_page_heading_LS" xfId="1516"/>
    <cellStyle name="per.style" xfId="1517"/>
    <cellStyle name="Percent [0]" xfId="1518"/>
    <cellStyle name="Percent [00]" xfId="1519"/>
    <cellStyle name="Percent [2]" xfId="1520"/>
    <cellStyle name="Percent_#6 Temps &amp; Contractors" xfId="1521"/>
    <cellStyle name="Percent0" xfId="1522"/>
    <cellStyle name="Percent1" xfId="1523"/>
    <cellStyle name="Piug" xfId="1524"/>
    <cellStyle name="Plug" xfId="1525"/>
    <cellStyle name="Porcentaje" xfId="1526"/>
    <cellStyle name="PrePop Currency (0)" xfId="1527"/>
    <cellStyle name="PrePop Currency (2)" xfId="1528"/>
    <cellStyle name="PrePop Units (0)" xfId="1529"/>
    <cellStyle name="PrePop Units (1)" xfId="1530"/>
    <cellStyle name="PrePop Units (2)" xfId="1531"/>
    <cellStyle name="Price_Body" xfId="1532"/>
    <cellStyle name="pricing" xfId="1533"/>
    <cellStyle name="prochrek" xfId="1534"/>
    <cellStyle name="Prosent_DS" xfId="1535"/>
    <cellStyle name="Protected" xfId="1536"/>
    <cellStyle name="PSChar" xfId="1537"/>
    <cellStyle name="PSDate" xfId="1538"/>
    <cellStyle name="PSDec" xfId="1539"/>
    <cellStyle name="PSHeading" xfId="1540"/>
    <cellStyle name="PSInt" xfId="1541"/>
    <cellStyle name="PSSpacer" xfId="1542"/>
    <cellStyle name="Punto" xfId="1543"/>
    <cellStyle name="Punto0" xfId="1544"/>
    <cellStyle name="Pддotsikko" xfId="1545"/>
    <cellStyle name="QTitle" xfId="1546"/>
    <cellStyle name="regstoresfromspecstores" xfId="1547"/>
    <cellStyle name="RevList" xfId="1548"/>
    <cellStyle name="Salomon Logo" xfId="1549"/>
    <cellStyle name="SAPBEXaggData" xfId="1550"/>
    <cellStyle name="SAPBEXaggDataEmph" xfId="1551"/>
    <cellStyle name="SAPBEXaggItem" xfId="1552"/>
    <cellStyle name="SAPBEXaggItemX" xfId="1553"/>
    <cellStyle name="SAPBEXchaText" xfId="1554"/>
    <cellStyle name="SAPBEXexcBad7" xfId="1555"/>
    <cellStyle name="SAPBEXexcBad8" xfId="1556"/>
    <cellStyle name="SAPBEXexcBad9" xfId="1557"/>
    <cellStyle name="SAPBEXexcCritical4" xfId="1558"/>
    <cellStyle name="SAPBEXexcCritical5" xfId="1559"/>
    <cellStyle name="SAPBEXexcCritical6" xfId="1560"/>
    <cellStyle name="SAPBEXexcGood1" xfId="1561"/>
    <cellStyle name="SAPBEXexcGood2" xfId="1562"/>
    <cellStyle name="SAPBEXexcGood3" xfId="1563"/>
    <cellStyle name="SAPBEXfilterDrill" xfId="1564"/>
    <cellStyle name="SAPBEXfilterItem" xfId="1565"/>
    <cellStyle name="SAPBEXfilterText" xfId="1566"/>
    <cellStyle name="SAPBEXformats" xfId="1567"/>
    <cellStyle name="SAPBEXheaderItem" xfId="1568"/>
    <cellStyle name="SAPBEXheaderText" xfId="1569"/>
    <cellStyle name="SAPBEXHLevel0" xfId="1570"/>
    <cellStyle name="SAPBEXHLevel0X" xfId="1571"/>
    <cellStyle name="SAPBEXHLevel1" xfId="1572"/>
    <cellStyle name="SAPBEXHLevel1X" xfId="1573"/>
    <cellStyle name="SAPBEXHLevel2" xfId="1574"/>
    <cellStyle name="SAPBEXHLevel2X" xfId="1575"/>
    <cellStyle name="SAPBEXHLevel3" xfId="1576"/>
    <cellStyle name="SAPBEXHLevel3X" xfId="1577"/>
    <cellStyle name="SAPBEXinputData" xfId="1578"/>
    <cellStyle name="SAPBEXresData" xfId="1579"/>
    <cellStyle name="SAPBEXresDataEmph" xfId="1580"/>
    <cellStyle name="SAPBEXresItem" xfId="1581"/>
    <cellStyle name="SAPBEXresItemX" xfId="1582"/>
    <cellStyle name="SAPBEXstdData" xfId="1583"/>
    <cellStyle name="SAPBEXstdDataEmph" xfId="1584"/>
    <cellStyle name="SAPBEXstdItem" xfId="1585"/>
    <cellStyle name="SAPBEXstdItemX" xfId="1586"/>
    <cellStyle name="SAPBEXtitle" xfId="1587"/>
    <cellStyle name="SAPBEXundefined" xfId="1588"/>
    <cellStyle name="sbt2" xfId="1589"/>
    <cellStyle name="SHADEDSTORES" xfId="1590"/>
    <cellStyle name="specstores" xfId="1591"/>
    <cellStyle name="st1" xfId="1592"/>
    <cellStyle name="Standard_NEGS" xfId="1593"/>
    <cellStyle name="Style 1" xfId="1594"/>
    <cellStyle name="styleColumnTitles" xfId="1595"/>
    <cellStyle name="styleDateRange" xfId="1596"/>
    <cellStyle name="styleHidden" xfId="1597"/>
    <cellStyle name="styleNormal" xfId="1598"/>
    <cellStyle name="styleSeriesAttributes" xfId="1599"/>
    <cellStyle name="styleSeriesData" xfId="1600"/>
    <cellStyle name="styleSeriesDataForecast" xfId="1601"/>
    <cellStyle name="styleSeriesDataForecastNA" xfId="1602"/>
    <cellStyle name="styleSeriesDataNA" xfId="1603"/>
    <cellStyle name="SubHead" xfId="1604"/>
    <cellStyle name="subt1" xfId="1605"/>
    <cellStyle name="Subtotal" xfId="1606"/>
    <cellStyle name="Table Head" xfId="1607"/>
    <cellStyle name="Table Head Aligned" xfId="1608"/>
    <cellStyle name="Table Head Blue" xfId="1609"/>
    <cellStyle name="Table Head Green" xfId="1610"/>
    <cellStyle name="Table Head_Val_Sum_Graph" xfId="1611"/>
    <cellStyle name="Table Heading" xfId="1612"/>
    <cellStyle name="Table Heading 2" xfId="1613"/>
    <cellStyle name="Table Heading_46EP.2012(v0.1)" xfId="1614"/>
    <cellStyle name="Table Text" xfId="1615"/>
    <cellStyle name="Table Title" xfId="1616"/>
    <cellStyle name="Table Units" xfId="1617"/>
    <cellStyle name="Table_Header" xfId="1618"/>
    <cellStyle name="Text" xfId="1619"/>
    <cellStyle name="Text 1" xfId="1620"/>
    <cellStyle name="Text Head" xfId="1621"/>
    <cellStyle name="Text Head 1" xfId="1622"/>
    <cellStyle name="Text Indent A" xfId="1623"/>
    <cellStyle name="Text Indent B" xfId="1624"/>
    <cellStyle name="Text Indent C" xfId="1625"/>
    <cellStyle name="Title" xfId="1626"/>
    <cellStyle name="Title 4" xfId="1627"/>
    <cellStyle name="Total" xfId="1628"/>
    <cellStyle name="TotalCurrency" xfId="1629"/>
    <cellStyle name="Tusenskille [0]_DS" xfId="1630"/>
    <cellStyle name="Tusenskille_DS" xfId="1631"/>
    <cellStyle name="Underline_Single" xfId="1632"/>
    <cellStyle name="Unit" xfId="1633"/>
    <cellStyle name="Valiotsikko" xfId="1634"/>
    <cellStyle name="Valuta (0)_NEGS" xfId="1635"/>
    <cellStyle name="Valuta [0]_DS" xfId="1636"/>
    <cellStyle name="Valuta_DS" xfId="1637"/>
    <cellStyle name="Vдliotsikko" xfId="1638"/>
    <cellStyle name="Wahrung [0]_RESULTS" xfId="1639"/>
    <cellStyle name="Wahrung_RESULTS" xfId="1640"/>
    <cellStyle name="Warning Text" xfId="1641"/>
    <cellStyle name="year" xfId="1642"/>
    <cellStyle name="Акцент1 2" xfId="1643"/>
    <cellStyle name="Акцент1 2 2" xfId="1644"/>
    <cellStyle name="Акцент1 3" xfId="1645"/>
    <cellStyle name="Акцент1 3 2" xfId="1646"/>
    <cellStyle name="Акцент1 4" xfId="1647"/>
    <cellStyle name="Акцент1 4 2" xfId="1648"/>
    <cellStyle name="Акцент1 5" xfId="1649"/>
    <cellStyle name="Акцент1 5 2" xfId="1650"/>
    <cellStyle name="Акцент1 6" xfId="1651"/>
    <cellStyle name="Акцент1 6 2" xfId="1652"/>
    <cellStyle name="Акцент1 7" xfId="1653"/>
    <cellStyle name="Акцент1 7 2" xfId="1654"/>
    <cellStyle name="Акцент1 8" xfId="1655"/>
    <cellStyle name="Акцент1 8 2" xfId="1656"/>
    <cellStyle name="Акцент1 9" xfId="1657"/>
    <cellStyle name="Акцент1 9 2" xfId="1658"/>
    <cellStyle name="Акцент2 2" xfId="1659"/>
    <cellStyle name="Акцент2 2 2" xfId="1660"/>
    <cellStyle name="Акцент2 3" xfId="1661"/>
    <cellStyle name="Акцент2 3 2" xfId="1662"/>
    <cellStyle name="Акцент2 4" xfId="1663"/>
    <cellStyle name="Акцент2 4 2" xfId="1664"/>
    <cellStyle name="Акцент2 5" xfId="1665"/>
    <cellStyle name="Акцент2 5 2" xfId="1666"/>
    <cellStyle name="Акцент2 6" xfId="1667"/>
    <cellStyle name="Акцент2 6 2" xfId="1668"/>
    <cellStyle name="Акцент2 7" xfId="1669"/>
    <cellStyle name="Акцент2 7 2" xfId="1670"/>
    <cellStyle name="Акцент2 8" xfId="1671"/>
    <cellStyle name="Акцент2 8 2" xfId="1672"/>
    <cellStyle name="Акцент2 9" xfId="1673"/>
    <cellStyle name="Акцент2 9 2" xfId="1674"/>
    <cellStyle name="Акцент3 2" xfId="1675"/>
    <cellStyle name="Акцент3 2 2" xfId="1676"/>
    <cellStyle name="Акцент3 3" xfId="1677"/>
    <cellStyle name="Акцент3 3 2" xfId="1678"/>
    <cellStyle name="Акцент3 4" xfId="1679"/>
    <cellStyle name="Акцент3 4 2" xfId="1680"/>
    <cellStyle name="Акцент3 5" xfId="1681"/>
    <cellStyle name="Акцент3 5 2" xfId="1682"/>
    <cellStyle name="Акцент3 6" xfId="1683"/>
    <cellStyle name="Акцент3 6 2" xfId="1684"/>
    <cellStyle name="Акцент3 7" xfId="1685"/>
    <cellStyle name="Акцент3 7 2" xfId="1686"/>
    <cellStyle name="Акцент3 8" xfId="1687"/>
    <cellStyle name="Акцент3 8 2" xfId="1688"/>
    <cellStyle name="Акцент3 9" xfId="1689"/>
    <cellStyle name="Акцент3 9 2" xfId="1690"/>
    <cellStyle name="Акцент4 2" xfId="1691"/>
    <cellStyle name="Акцент4 2 2" xfId="1692"/>
    <cellStyle name="Акцент4 3" xfId="1693"/>
    <cellStyle name="Акцент4 3 2" xfId="1694"/>
    <cellStyle name="Акцент4 4" xfId="1695"/>
    <cellStyle name="Акцент4 4 2" xfId="1696"/>
    <cellStyle name="Акцент4 5" xfId="1697"/>
    <cellStyle name="Акцент4 5 2" xfId="1698"/>
    <cellStyle name="Акцент4 6" xfId="1699"/>
    <cellStyle name="Акцент4 6 2" xfId="1700"/>
    <cellStyle name="Акцент4 7" xfId="1701"/>
    <cellStyle name="Акцент4 7 2" xfId="1702"/>
    <cellStyle name="Акцент4 8" xfId="1703"/>
    <cellStyle name="Акцент4 8 2" xfId="1704"/>
    <cellStyle name="Акцент4 9" xfId="1705"/>
    <cellStyle name="Акцент4 9 2" xfId="1706"/>
    <cellStyle name="Акцент5 2" xfId="1707"/>
    <cellStyle name="Акцент5 2 2" xfId="1708"/>
    <cellStyle name="Акцент5 3" xfId="1709"/>
    <cellStyle name="Акцент5 3 2" xfId="1710"/>
    <cellStyle name="Акцент5 4" xfId="1711"/>
    <cellStyle name="Акцент5 4 2" xfId="1712"/>
    <cellStyle name="Акцент5 5" xfId="1713"/>
    <cellStyle name="Акцент5 5 2" xfId="1714"/>
    <cellStyle name="Акцент5 6" xfId="1715"/>
    <cellStyle name="Акцент5 6 2" xfId="1716"/>
    <cellStyle name="Акцент5 7" xfId="1717"/>
    <cellStyle name="Акцент5 7 2" xfId="1718"/>
    <cellStyle name="Акцент5 8" xfId="1719"/>
    <cellStyle name="Акцент5 8 2" xfId="1720"/>
    <cellStyle name="Акцент5 9" xfId="1721"/>
    <cellStyle name="Акцент5 9 2" xfId="1722"/>
    <cellStyle name="Акцент6 2" xfId="1723"/>
    <cellStyle name="Акцент6 2 2" xfId="1724"/>
    <cellStyle name="Акцент6 3" xfId="1725"/>
    <cellStyle name="Акцент6 3 2" xfId="1726"/>
    <cellStyle name="Акцент6 4" xfId="1727"/>
    <cellStyle name="Акцент6 4 2" xfId="1728"/>
    <cellStyle name="Акцент6 5" xfId="1729"/>
    <cellStyle name="Акцент6 5 2" xfId="1730"/>
    <cellStyle name="Акцент6 6" xfId="1731"/>
    <cellStyle name="Акцент6 6 2" xfId="1732"/>
    <cellStyle name="Акцент6 7" xfId="1733"/>
    <cellStyle name="Акцент6 7 2" xfId="1734"/>
    <cellStyle name="Акцент6 8" xfId="1735"/>
    <cellStyle name="Акцент6 8 2" xfId="1736"/>
    <cellStyle name="Акцент6 9" xfId="1737"/>
    <cellStyle name="Акцент6 9 2" xfId="1738"/>
    <cellStyle name="Беззащитный" xfId="1739"/>
    <cellStyle name="вагоны" xfId="1740"/>
    <cellStyle name="Ввод  10" xfId="1741"/>
    <cellStyle name="Ввод  2" xfId="1742"/>
    <cellStyle name="Ввод  2 2" xfId="1743"/>
    <cellStyle name="Ввод  2_46EE.2011(v1.0)" xfId="1744"/>
    <cellStyle name="Ввод  3" xfId="1745"/>
    <cellStyle name="Ввод  3 2" xfId="1746"/>
    <cellStyle name="Ввод  3_46EE.2011(v1.0)" xfId="1747"/>
    <cellStyle name="Ввод  4" xfId="1748"/>
    <cellStyle name="Ввод  4 2" xfId="1749"/>
    <cellStyle name="Ввод  4_46EE.2011(v1.0)" xfId="1750"/>
    <cellStyle name="Ввод  5" xfId="1751"/>
    <cellStyle name="Ввод  5 2" xfId="1752"/>
    <cellStyle name="Ввод  5_46EE.2011(v1.0)" xfId="1753"/>
    <cellStyle name="Ввод  6" xfId="1754"/>
    <cellStyle name="Ввод  6 2" xfId="1755"/>
    <cellStyle name="Ввод  6_46EE.2011(v1.0)" xfId="1756"/>
    <cellStyle name="Ввод  7" xfId="1757"/>
    <cellStyle name="Ввод  7 2" xfId="1758"/>
    <cellStyle name="Ввод  7_46EE.2011(v1.0)" xfId="1759"/>
    <cellStyle name="Ввод  8" xfId="1760"/>
    <cellStyle name="Ввод  8 2" xfId="1761"/>
    <cellStyle name="Ввод  8_46EE.2011(v1.0)" xfId="1762"/>
    <cellStyle name="Ввод  9" xfId="1763"/>
    <cellStyle name="Ввод  9 2" xfId="1764"/>
    <cellStyle name="Ввод  9_46EE.2011(v1.0)" xfId="1765"/>
    <cellStyle name="Верт. заголовок" xfId="1766"/>
    <cellStyle name="Вес_продукта" xfId="1767"/>
    <cellStyle name="Вывод 2" xfId="1768"/>
    <cellStyle name="Вывод 2 2" xfId="1769"/>
    <cellStyle name="Вывод 2_46EE.2011(v1.0)" xfId="1770"/>
    <cellStyle name="Вывод 3" xfId="1771"/>
    <cellStyle name="Вывод 3 2" xfId="1772"/>
    <cellStyle name="Вывод 3_46EE.2011(v1.0)" xfId="1773"/>
    <cellStyle name="Вывод 4" xfId="1774"/>
    <cellStyle name="Вывод 4 2" xfId="1775"/>
    <cellStyle name="Вывод 4_46EE.2011(v1.0)" xfId="1776"/>
    <cellStyle name="Вывод 5" xfId="1777"/>
    <cellStyle name="Вывод 5 2" xfId="1778"/>
    <cellStyle name="Вывод 5_46EE.2011(v1.0)" xfId="1779"/>
    <cellStyle name="Вывод 6" xfId="1780"/>
    <cellStyle name="Вывод 6 2" xfId="1781"/>
    <cellStyle name="Вывод 6_46EE.2011(v1.0)" xfId="1782"/>
    <cellStyle name="Вывод 7" xfId="1783"/>
    <cellStyle name="Вывод 7 2" xfId="1784"/>
    <cellStyle name="Вывод 7_46EE.2011(v1.0)" xfId="1785"/>
    <cellStyle name="Вывод 8" xfId="1786"/>
    <cellStyle name="Вывод 8 2" xfId="1787"/>
    <cellStyle name="Вывод 8_46EE.2011(v1.0)" xfId="1788"/>
    <cellStyle name="Вывод 9" xfId="1789"/>
    <cellStyle name="Вывод 9 2" xfId="1790"/>
    <cellStyle name="Вывод 9_46EE.2011(v1.0)" xfId="1791"/>
    <cellStyle name="Вычисление 10" xfId="1792"/>
    <cellStyle name="Вычисление 2" xfId="1793"/>
    <cellStyle name="Вычисление 2 2" xfId="1794"/>
    <cellStyle name="Вычисление 2_46EE.2011(v1.0)" xfId="1795"/>
    <cellStyle name="Вычисление 3" xfId="1796"/>
    <cellStyle name="Вычисление 3 2" xfId="1797"/>
    <cellStyle name="Вычисление 3_46EE.2011(v1.0)" xfId="1798"/>
    <cellStyle name="Вычисление 4" xfId="1799"/>
    <cellStyle name="Вычисление 4 2" xfId="1800"/>
    <cellStyle name="Вычисление 4_46EE.2011(v1.0)" xfId="1801"/>
    <cellStyle name="Вычисление 5" xfId="1802"/>
    <cellStyle name="Вычисление 5 2" xfId="1803"/>
    <cellStyle name="Вычисление 5_46EE.2011(v1.0)" xfId="1804"/>
    <cellStyle name="Вычисление 6" xfId="1805"/>
    <cellStyle name="Вычисление 6 2" xfId="1806"/>
    <cellStyle name="Вычисление 6_46EE.2011(v1.0)" xfId="1807"/>
    <cellStyle name="Вычисление 7" xfId="1808"/>
    <cellStyle name="Вычисление 7 2" xfId="1809"/>
    <cellStyle name="Вычисление 7_46EE.2011(v1.0)" xfId="1810"/>
    <cellStyle name="Вычисление 8" xfId="1811"/>
    <cellStyle name="Вычисление 8 2" xfId="1812"/>
    <cellStyle name="Вычисление 8_46EE.2011(v1.0)" xfId="1813"/>
    <cellStyle name="Вычисление 9" xfId="1814"/>
    <cellStyle name="Вычисление 9 2" xfId="1815"/>
    <cellStyle name="Вычисление 9_46EE.2011(v1.0)" xfId="1816"/>
    <cellStyle name="Гиперссылка" xfId="3" builtinId="8"/>
    <cellStyle name="Гиперссылка 2" xfId="1817"/>
    <cellStyle name="Гиперссылка 2 2" xfId="1818"/>
    <cellStyle name="Гиперссылка 2 2 2" xfId="1819"/>
    <cellStyle name="Гиперссылка 2 3" xfId="1820"/>
    <cellStyle name="Гиперссылка 3" xfId="1821"/>
    <cellStyle name="Гиперссылка 4" xfId="1822"/>
    <cellStyle name="Гиперссылка 4 6" xfId="1823"/>
    <cellStyle name="Гиперссылка 5" xfId="1824"/>
    <cellStyle name="Гиперссылка 6" xfId="1825"/>
    <cellStyle name="Группа" xfId="1826"/>
    <cellStyle name="Группа 0" xfId="1827"/>
    <cellStyle name="Группа 1" xfId="1828"/>
    <cellStyle name="Группа 2" xfId="1829"/>
    <cellStyle name="Группа 3" xfId="1830"/>
    <cellStyle name="Группа 4" xfId="1831"/>
    <cellStyle name="Группа 5" xfId="1832"/>
    <cellStyle name="Группа 6" xfId="1833"/>
    <cellStyle name="Группа 7" xfId="1834"/>
    <cellStyle name="Группа 8" xfId="1835"/>
    <cellStyle name="Группа_additional slides_04.12.03 _1" xfId="1836"/>
    <cellStyle name="ДАТА" xfId="1837"/>
    <cellStyle name="ДАТА 2" xfId="1838"/>
    <cellStyle name="ДАТА 3" xfId="1839"/>
    <cellStyle name="ДАТА 4" xfId="1840"/>
    <cellStyle name="ДАТА 5" xfId="1841"/>
    <cellStyle name="ДАТА 6" xfId="1842"/>
    <cellStyle name="ДАТА 7" xfId="1843"/>
    <cellStyle name="ДАТА 8" xfId="1844"/>
    <cellStyle name="ДАТА 9" xfId="1845"/>
    <cellStyle name="Дата UTL" xfId="1846"/>
    <cellStyle name="ДАТА_1" xfId="1847"/>
    <cellStyle name="Денежный [0] 2" xfId="1848"/>
    <cellStyle name="Денежный [0] 2 2" xfId="1849"/>
    <cellStyle name="Денежный [0] 3" xfId="1850"/>
    <cellStyle name="Денежный [0] 3 2" xfId="1851"/>
    <cellStyle name="Денежный [0] 4" xfId="1852"/>
    <cellStyle name="Денежный 2" xfId="1853"/>
    <cellStyle name="Денежный 2 2" xfId="1854"/>
    <cellStyle name="Денежный 2_INDEX.STATION.2012(v1.0)_" xfId="1855"/>
    <cellStyle name="Денежный 3" xfId="1856"/>
    <cellStyle name="Денежный 4" xfId="1857"/>
    <cellStyle name="Заголовок" xfId="1858"/>
    <cellStyle name="Заголовок 1 2" xfId="1859"/>
    <cellStyle name="Заголовок 1 2 2" xfId="1860"/>
    <cellStyle name="Заголовок 1 2_46EE.2011(v1.0)" xfId="1861"/>
    <cellStyle name="Заголовок 1 3" xfId="1862"/>
    <cellStyle name="Заголовок 1 3 2" xfId="1863"/>
    <cellStyle name="Заголовок 1 3_46EE.2011(v1.0)" xfId="1864"/>
    <cellStyle name="Заголовок 1 4" xfId="1865"/>
    <cellStyle name="Заголовок 1 4 2" xfId="1866"/>
    <cellStyle name="Заголовок 1 4_46EE.2011(v1.0)" xfId="1867"/>
    <cellStyle name="Заголовок 1 5" xfId="1868"/>
    <cellStyle name="Заголовок 1 5 2" xfId="1869"/>
    <cellStyle name="Заголовок 1 5_46EE.2011(v1.0)" xfId="1870"/>
    <cellStyle name="Заголовок 1 6" xfId="1871"/>
    <cellStyle name="Заголовок 1 6 2" xfId="1872"/>
    <cellStyle name="Заголовок 1 6_46EE.2011(v1.0)" xfId="1873"/>
    <cellStyle name="Заголовок 1 7" xfId="1874"/>
    <cellStyle name="Заголовок 1 7 2" xfId="1875"/>
    <cellStyle name="Заголовок 1 7_46EE.2011(v1.0)" xfId="1876"/>
    <cellStyle name="Заголовок 1 8" xfId="1877"/>
    <cellStyle name="Заголовок 1 8 2" xfId="1878"/>
    <cellStyle name="Заголовок 1 8_46EE.2011(v1.0)" xfId="1879"/>
    <cellStyle name="Заголовок 1 9" xfId="1880"/>
    <cellStyle name="Заголовок 1 9 2" xfId="1881"/>
    <cellStyle name="Заголовок 1 9_46EE.2011(v1.0)" xfId="1882"/>
    <cellStyle name="Заголовок 2 2" xfId="1883"/>
    <cellStyle name="Заголовок 2 2 2" xfId="1884"/>
    <cellStyle name="Заголовок 2 2_46EE.2011(v1.0)" xfId="1885"/>
    <cellStyle name="Заголовок 2 3" xfId="1886"/>
    <cellStyle name="Заголовок 2 3 2" xfId="1887"/>
    <cellStyle name="Заголовок 2 3_46EE.2011(v1.0)" xfId="1888"/>
    <cellStyle name="Заголовок 2 4" xfId="1889"/>
    <cellStyle name="Заголовок 2 4 2" xfId="1890"/>
    <cellStyle name="Заголовок 2 4_46EE.2011(v1.0)" xfId="1891"/>
    <cellStyle name="Заголовок 2 5" xfId="1892"/>
    <cellStyle name="Заголовок 2 5 2" xfId="1893"/>
    <cellStyle name="Заголовок 2 5_46EE.2011(v1.0)" xfId="1894"/>
    <cellStyle name="Заголовок 2 6" xfId="1895"/>
    <cellStyle name="Заголовок 2 6 2" xfId="1896"/>
    <cellStyle name="Заголовок 2 6_46EE.2011(v1.0)" xfId="1897"/>
    <cellStyle name="Заголовок 2 7" xfId="1898"/>
    <cellStyle name="Заголовок 2 7 2" xfId="1899"/>
    <cellStyle name="Заголовок 2 7_46EE.2011(v1.0)" xfId="1900"/>
    <cellStyle name="Заголовок 2 8" xfId="1901"/>
    <cellStyle name="Заголовок 2 8 2" xfId="1902"/>
    <cellStyle name="Заголовок 2 8_46EE.2011(v1.0)" xfId="1903"/>
    <cellStyle name="Заголовок 2 9" xfId="1904"/>
    <cellStyle name="Заголовок 2 9 2" xfId="1905"/>
    <cellStyle name="Заголовок 2 9_46EE.2011(v1.0)" xfId="1906"/>
    <cellStyle name="Заголовок 3 2" xfId="1907"/>
    <cellStyle name="Заголовок 3 2 2" xfId="1908"/>
    <cellStyle name="Заголовок 3 2_46EE.2011(v1.0)" xfId="1909"/>
    <cellStyle name="Заголовок 3 3" xfId="1910"/>
    <cellStyle name="Заголовок 3 3 2" xfId="1911"/>
    <cellStyle name="Заголовок 3 3_46EE.2011(v1.0)" xfId="1912"/>
    <cellStyle name="Заголовок 3 4" xfId="1913"/>
    <cellStyle name="Заголовок 3 4 2" xfId="1914"/>
    <cellStyle name="Заголовок 3 4_46EE.2011(v1.0)" xfId="1915"/>
    <cellStyle name="Заголовок 3 5" xfId="1916"/>
    <cellStyle name="Заголовок 3 5 2" xfId="1917"/>
    <cellStyle name="Заголовок 3 5_46EE.2011(v1.0)" xfId="1918"/>
    <cellStyle name="Заголовок 3 6" xfId="1919"/>
    <cellStyle name="Заголовок 3 6 2" xfId="1920"/>
    <cellStyle name="Заголовок 3 6_46EE.2011(v1.0)" xfId="1921"/>
    <cellStyle name="Заголовок 3 7" xfId="1922"/>
    <cellStyle name="Заголовок 3 7 2" xfId="1923"/>
    <cellStyle name="Заголовок 3 7_46EE.2011(v1.0)" xfId="1924"/>
    <cellStyle name="Заголовок 3 8" xfId="1925"/>
    <cellStyle name="Заголовок 3 8 2" xfId="1926"/>
    <cellStyle name="Заголовок 3 8_46EE.2011(v1.0)" xfId="1927"/>
    <cellStyle name="Заголовок 3 9" xfId="1928"/>
    <cellStyle name="Заголовок 3 9 2" xfId="1929"/>
    <cellStyle name="Заголовок 3 9_46EE.2011(v1.0)" xfId="1930"/>
    <cellStyle name="Заголовок 4 2" xfId="1931"/>
    <cellStyle name="Заголовок 4 2 2" xfId="1932"/>
    <cellStyle name="Заголовок 4 3" xfId="1933"/>
    <cellStyle name="Заголовок 4 3 2" xfId="1934"/>
    <cellStyle name="Заголовок 4 4" xfId="1935"/>
    <cellStyle name="Заголовок 4 4 2" xfId="1936"/>
    <cellStyle name="Заголовок 4 5" xfId="1937"/>
    <cellStyle name="Заголовок 4 5 2" xfId="1938"/>
    <cellStyle name="Заголовок 4 6" xfId="1939"/>
    <cellStyle name="Заголовок 4 6 2" xfId="1940"/>
    <cellStyle name="Заголовок 4 7" xfId="1941"/>
    <cellStyle name="Заголовок 4 7 2" xfId="1942"/>
    <cellStyle name="Заголовок 4 8" xfId="1943"/>
    <cellStyle name="Заголовок 4 8 2" xfId="1944"/>
    <cellStyle name="Заголовок 4 9" xfId="1945"/>
    <cellStyle name="Заголовок 4 9 2" xfId="1946"/>
    <cellStyle name="ЗАГОЛОВОК1" xfId="1947"/>
    <cellStyle name="ЗАГОЛОВОК2" xfId="1948"/>
    <cellStyle name="ЗаголовокСтолбца" xfId="1949"/>
    <cellStyle name="Защитный" xfId="1950"/>
    <cellStyle name="Значение" xfId="1951"/>
    <cellStyle name="Зоголовок" xfId="1952"/>
    <cellStyle name="Итог 2" xfId="1953"/>
    <cellStyle name="Итог 2 2" xfId="1954"/>
    <cellStyle name="Итог 2_46EE.2011(v1.0)" xfId="1955"/>
    <cellStyle name="Итог 3" xfId="1956"/>
    <cellStyle name="Итог 3 2" xfId="1957"/>
    <cellStyle name="Итог 3_46EE.2011(v1.0)" xfId="1958"/>
    <cellStyle name="Итог 4" xfId="1959"/>
    <cellStyle name="Итог 4 2" xfId="1960"/>
    <cellStyle name="Итог 4_46EE.2011(v1.0)" xfId="1961"/>
    <cellStyle name="Итог 5" xfId="1962"/>
    <cellStyle name="Итог 5 2" xfId="1963"/>
    <cellStyle name="Итог 5_46EE.2011(v1.0)" xfId="1964"/>
    <cellStyle name="Итог 6" xfId="1965"/>
    <cellStyle name="Итог 6 2" xfId="1966"/>
    <cellStyle name="Итог 6_46EE.2011(v1.0)" xfId="1967"/>
    <cellStyle name="Итог 7" xfId="1968"/>
    <cellStyle name="Итог 7 2" xfId="1969"/>
    <cellStyle name="Итог 7_46EE.2011(v1.0)" xfId="1970"/>
    <cellStyle name="Итог 8" xfId="1971"/>
    <cellStyle name="Итог 8 2" xfId="1972"/>
    <cellStyle name="Итог 8_46EE.2011(v1.0)" xfId="1973"/>
    <cellStyle name="Итог 9" xfId="1974"/>
    <cellStyle name="Итог 9 2" xfId="1975"/>
    <cellStyle name="Итог 9_46EE.2011(v1.0)" xfId="1976"/>
    <cellStyle name="Итого" xfId="1977"/>
    <cellStyle name="ИТОГОВЫЙ" xfId="1978"/>
    <cellStyle name="ИТОГОВЫЙ 2" xfId="1979"/>
    <cellStyle name="ИТОГОВЫЙ 3" xfId="1980"/>
    <cellStyle name="ИТОГОВЫЙ 4" xfId="1981"/>
    <cellStyle name="ИТОГОВЫЙ 5" xfId="1982"/>
    <cellStyle name="ИТОГОВЫЙ 6" xfId="1983"/>
    <cellStyle name="ИТОГОВЫЙ 7" xfId="1984"/>
    <cellStyle name="ИТОГОВЫЙ 8" xfId="1985"/>
    <cellStyle name="ИТОГОВЫЙ 9" xfId="1986"/>
    <cellStyle name="ИТОГОВЫЙ_1" xfId="1987"/>
    <cellStyle name="Контрольная ячейка 2" xfId="1988"/>
    <cellStyle name="Контрольная ячейка 2 2" xfId="1989"/>
    <cellStyle name="Контрольная ячейка 2_46EE.2011(v1.0)" xfId="1990"/>
    <cellStyle name="Контрольная ячейка 3" xfId="1991"/>
    <cellStyle name="Контрольная ячейка 3 2" xfId="1992"/>
    <cellStyle name="Контрольная ячейка 3_46EE.2011(v1.0)" xfId="1993"/>
    <cellStyle name="Контрольная ячейка 4" xfId="1994"/>
    <cellStyle name="Контрольная ячейка 4 2" xfId="1995"/>
    <cellStyle name="Контрольная ячейка 4_46EE.2011(v1.0)" xfId="1996"/>
    <cellStyle name="Контрольная ячейка 5" xfId="1997"/>
    <cellStyle name="Контрольная ячейка 5 2" xfId="1998"/>
    <cellStyle name="Контрольная ячейка 5_46EE.2011(v1.0)" xfId="1999"/>
    <cellStyle name="Контрольная ячейка 6" xfId="2000"/>
    <cellStyle name="Контрольная ячейка 6 2" xfId="2001"/>
    <cellStyle name="Контрольная ячейка 6_46EE.2011(v1.0)" xfId="2002"/>
    <cellStyle name="Контрольная ячейка 7" xfId="2003"/>
    <cellStyle name="Контрольная ячейка 7 2" xfId="2004"/>
    <cellStyle name="Контрольная ячейка 7_46EE.2011(v1.0)" xfId="2005"/>
    <cellStyle name="Контрольная ячейка 8" xfId="2006"/>
    <cellStyle name="Контрольная ячейка 8 2" xfId="2007"/>
    <cellStyle name="Контрольная ячейка 8_46EE.2011(v1.0)" xfId="2008"/>
    <cellStyle name="Контрольная ячейка 9" xfId="2009"/>
    <cellStyle name="Контрольная ячейка 9 2" xfId="2010"/>
    <cellStyle name="Контрольная ячейка 9_46EE.2011(v1.0)" xfId="2011"/>
    <cellStyle name="Миша (бланки отчетности)" xfId="2012"/>
    <cellStyle name="Мои наименования показателей" xfId="2016"/>
    <cellStyle name="Мои наименования показателей 2" xfId="2017"/>
    <cellStyle name="Мои наименования показателей 2 2" xfId="2018"/>
    <cellStyle name="Мои наименования показателей 2 3" xfId="2019"/>
    <cellStyle name="Мои наименования показателей 2 4" xfId="2020"/>
    <cellStyle name="Мои наименования показателей 2 5" xfId="2021"/>
    <cellStyle name="Мои наименования показателей 2 6" xfId="2022"/>
    <cellStyle name="Мои наименования показателей 2 7" xfId="2023"/>
    <cellStyle name="Мои наименования показателей 2 8" xfId="2024"/>
    <cellStyle name="Мои наименования показателей 2 9" xfId="2025"/>
    <cellStyle name="Мои наименования показателей 2_1" xfId="2026"/>
    <cellStyle name="Мои наименования показателей 3" xfId="2027"/>
    <cellStyle name="Мои наименования показателей 3 2" xfId="2028"/>
    <cellStyle name="Мои наименования показателей 3 3" xfId="2029"/>
    <cellStyle name="Мои наименования показателей 3 4" xfId="2030"/>
    <cellStyle name="Мои наименования показателей 3 5" xfId="2031"/>
    <cellStyle name="Мои наименования показателей 3 6" xfId="2032"/>
    <cellStyle name="Мои наименования показателей 3 7" xfId="2033"/>
    <cellStyle name="Мои наименования показателей 3 8" xfId="2034"/>
    <cellStyle name="Мои наименования показателей 3 9" xfId="2035"/>
    <cellStyle name="Мои наименования показателей 3_1" xfId="2036"/>
    <cellStyle name="Мои наименования показателей 4" xfId="2037"/>
    <cellStyle name="Мои наименования показателей 4 2" xfId="2038"/>
    <cellStyle name="Мои наименования показателей 4 3" xfId="2039"/>
    <cellStyle name="Мои наименования показателей 4 4" xfId="2040"/>
    <cellStyle name="Мои наименования показателей 4 5" xfId="2041"/>
    <cellStyle name="Мои наименования показателей 4 6" xfId="2042"/>
    <cellStyle name="Мои наименования показателей 4 7" xfId="2043"/>
    <cellStyle name="Мои наименования показателей 4 8" xfId="2044"/>
    <cellStyle name="Мои наименования показателей 4 9" xfId="2045"/>
    <cellStyle name="Мои наименования показателей 4_1" xfId="2046"/>
    <cellStyle name="Мои наименования показателей 5" xfId="2047"/>
    <cellStyle name="Мои наименования показателей 5 2" xfId="2048"/>
    <cellStyle name="Мои наименования показателей 5 3" xfId="2049"/>
    <cellStyle name="Мои наименования показателей 5 4" xfId="2050"/>
    <cellStyle name="Мои наименования показателей 5 5" xfId="2051"/>
    <cellStyle name="Мои наименования показателей 5 6" xfId="2052"/>
    <cellStyle name="Мои наименования показателей 5 7" xfId="2053"/>
    <cellStyle name="Мои наименования показателей 5 8" xfId="2054"/>
    <cellStyle name="Мои наименования показателей 5 9" xfId="2055"/>
    <cellStyle name="Мои наименования показателей 5_1" xfId="2056"/>
    <cellStyle name="Мои наименования показателей 6" xfId="2057"/>
    <cellStyle name="Мои наименования показателей 6 2" xfId="2058"/>
    <cellStyle name="Мои наименования показателей 6 3" xfId="2059"/>
    <cellStyle name="Мои наименования показателей 6_46EE.2011(v1.0)" xfId="2060"/>
    <cellStyle name="Мои наименования показателей 7" xfId="2061"/>
    <cellStyle name="Мои наименования показателей 7 2" xfId="2062"/>
    <cellStyle name="Мои наименования показателей 7 3" xfId="2063"/>
    <cellStyle name="Мои наименования показателей 7_46EE.2011(v1.0)" xfId="2064"/>
    <cellStyle name="Мои наименования показателей 8" xfId="2065"/>
    <cellStyle name="Мои наименования показателей 8 2" xfId="2066"/>
    <cellStyle name="Мои наименования показателей 8 3" xfId="2067"/>
    <cellStyle name="Мои наименования показателей 8_46EE.2011(v1.0)" xfId="2068"/>
    <cellStyle name="Мои наименования показателей_46EE.2011" xfId="2069"/>
    <cellStyle name="Мой заголовок" xfId="2013"/>
    <cellStyle name="Мой заголовок листа" xfId="2014"/>
    <cellStyle name="Мой заголовок_Новая инструкция1_фст" xfId="2015"/>
    <cellStyle name="назв фил" xfId="2070"/>
    <cellStyle name="Название 2" xfId="2071"/>
    <cellStyle name="Название 2 2" xfId="2072"/>
    <cellStyle name="Название 3" xfId="2073"/>
    <cellStyle name="Название 3 2" xfId="2074"/>
    <cellStyle name="Название 4" xfId="2075"/>
    <cellStyle name="Название 4 2" xfId="2076"/>
    <cellStyle name="Название 5" xfId="2077"/>
    <cellStyle name="Название 5 2" xfId="2078"/>
    <cellStyle name="Название 6" xfId="2079"/>
    <cellStyle name="Название 6 2" xfId="2080"/>
    <cellStyle name="Название 7" xfId="2081"/>
    <cellStyle name="Название 7 2" xfId="2082"/>
    <cellStyle name="Название 8" xfId="2083"/>
    <cellStyle name="Название 8 2" xfId="2084"/>
    <cellStyle name="Название 9" xfId="2085"/>
    <cellStyle name="Название 9 2" xfId="2086"/>
    <cellStyle name="Невидимый" xfId="2087"/>
    <cellStyle name="Нейтральный 2" xfId="2088"/>
    <cellStyle name="Нейтральный 2 2" xfId="2089"/>
    <cellStyle name="Нейтральный 3" xfId="2090"/>
    <cellStyle name="Нейтральный 3 2" xfId="2091"/>
    <cellStyle name="Нейтральный 4" xfId="2092"/>
    <cellStyle name="Нейтральный 4 2" xfId="2093"/>
    <cellStyle name="Нейтральный 5" xfId="2094"/>
    <cellStyle name="Нейтральный 5 2" xfId="2095"/>
    <cellStyle name="Нейтральный 6" xfId="2096"/>
    <cellStyle name="Нейтральный 6 2" xfId="2097"/>
    <cellStyle name="Нейтральный 7" xfId="2098"/>
    <cellStyle name="Нейтральный 7 2" xfId="2099"/>
    <cellStyle name="Нейтральный 8" xfId="2100"/>
    <cellStyle name="Нейтральный 8 2" xfId="2101"/>
    <cellStyle name="Нейтральный 9" xfId="2102"/>
    <cellStyle name="Нейтральный 9 2" xfId="2103"/>
    <cellStyle name="Низ1" xfId="2104"/>
    <cellStyle name="Низ2" xfId="2105"/>
    <cellStyle name="Обычный" xfId="0" builtinId="0"/>
    <cellStyle name="Обычный 10" xfId="2106"/>
    <cellStyle name="Обычный 10 2" xfId="2107"/>
    <cellStyle name="Обычный 11" xfId="2108"/>
    <cellStyle name="Обычный 11 2" xfId="2109"/>
    <cellStyle name="Обычный 11 3" xfId="2110"/>
    <cellStyle name="Обычный 11_46EE.2011(v1.2)" xfId="2111"/>
    <cellStyle name="Обычный 12" xfId="2112"/>
    <cellStyle name="Обычный 12 2" xfId="2113"/>
    <cellStyle name="Обычный 12 3 2" xfId="2114"/>
    <cellStyle name="Обычный 13" xfId="2115"/>
    <cellStyle name="Обычный 14" xfId="2116"/>
    <cellStyle name="Обычный 15" xfId="2117"/>
    <cellStyle name="Обычный 16" xfId="2118"/>
    <cellStyle name="Обычный 17" xfId="2119"/>
    <cellStyle name="Обычный 18" xfId="2120"/>
    <cellStyle name="Обычный 19" xfId="2121"/>
    <cellStyle name="Обычный 2" xfId="1"/>
    <cellStyle name="Обычный 2 10" xfId="2122"/>
    <cellStyle name="Обычный 2 11" xfId="2123"/>
    <cellStyle name="Обычный 2 14" xfId="2124"/>
    <cellStyle name="Обычный 2 2" xfId="2125"/>
    <cellStyle name="Обычный 2 2 2" xfId="2126"/>
    <cellStyle name="Обычный 2 2 3" xfId="2127"/>
    <cellStyle name="Обычный 2 2 4" xfId="7"/>
    <cellStyle name="Обычный 2 2_46EE.2011(v1.0)" xfId="2128"/>
    <cellStyle name="Обычный 2 3" xfId="2129"/>
    <cellStyle name="Обычный 2 3 2" xfId="2130"/>
    <cellStyle name="Обычный 2 3 3" xfId="2131"/>
    <cellStyle name="Обычный 2 3_46EE.2011(v1.0)" xfId="2132"/>
    <cellStyle name="Обычный 2 4" xfId="2133"/>
    <cellStyle name="Обычный 2 4 2" xfId="2134"/>
    <cellStyle name="Обычный 2 4 3" xfId="2135"/>
    <cellStyle name="Обычный 2 4_46EE.2011(v1.0)" xfId="2136"/>
    <cellStyle name="Обычный 2 5" xfId="2137"/>
    <cellStyle name="Обычный 2 5 2" xfId="2138"/>
    <cellStyle name="Обычный 2 5 3" xfId="2139"/>
    <cellStyle name="Обычный 2 5_46EE.2011(v1.0)" xfId="2140"/>
    <cellStyle name="Обычный 2 6" xfId="2141"/>
    <cellStyle name="Обычный 2 6 2" xfId="2142"/>
    <cellStyle name="Обычный 2 6 3" xfId="2143"/>
    <cellStyle name="Обычный 2 6_46EE.2011(v1.0)" xfId="2144"/>
    <cellStyle name="Обычный 2 7" xfId="2145"/>
    <cellStyle name="Обычный 2 8" xfId="2146"/>
    <cellStyle name="Обычный 2 9" xfId="2147"/>
    <cellStyle name="Обычный 2 9 2" xfId="2148"/>
    <cellStyle name="Обычный 2 9 3" xfId="2149"/>
    <cellStyle name="Обычный 2 9 4" xfId="2150"/>
    <cellStyle name="Обычный 2_1" xfId="2151"/>
    <cellStyle name="Обычный 20" xfId="2152"/>
    <cellStyle name="Обычный 21" xfId="2153"/>
    <cellStyle name="Обычный 22" xfId="2154"/>
    <cellStyle name="Обычный 23" xfId="2155"/>
    <cellStyle name="Обычный 24" xfId="2156"/>
    <cellStyle name="Обычный 27" xfId="2157"/>
    <cellStyle name="Обычный 3" xfId="2158"/>
    <cellStyle name="Обычный 3 2" xfId="2159"/>
    <cellStyle name="Обычный 3 2 2" xfId="2160"/>
    <cellStyle name="Обычный 3 3" xfId="2161"/>
    <cellStyle name="Обычный 3 3 2" xfId="2162"/>
    <cellStyle name="Обычный 3 3 3" xfId="2163"/>
    <cellStyle name="Обычный 3 4" xfId="2164"/>
    <cellStyle name="Обычный 3 5" xfId="2165"/>
    <cellStyle name="Обычный 3 6" xfId="2166"/>
    <cellStyle name="Обычный 3 7" xfId="2167"/>
    <cellStyle name="Обычный 4" xfId="2168"/>
    <cellStyle name="Обычный 4 2" xfId="2169"/>
    <cellStyle name="Обычный 4 2 2" xfId="2170"/>
    <cellStyle name="Обычный 4 2_BALANCE.WARM.2011YEAR(v1.5)" xfId="2171"/>
    <cellStyle name="Обычный 4_ARMRAZR" xfId="2172"/>
    <cellStyle name="Обычный 5" xfId="2173"/>
    <cellStyle name="Обычный 6" xfId="2174"/>
    <cellStyle name="Обычный 7" xfId="2175"/>
    <cellStyle name="Обычный 8" xfId="2176"/>
    <cellStyle name="Обычный 9" xfId="2177"/>
    <cellStyle name="Обычный 9 2" xfId="2178"/>
    <cellStyle name="Обычный_methodics230802-pril1-3" xfId="5"/>
    <cellStyle name="Обычный_Tarif_2002 год" xfId="6"/>
    <cellStyle name="Обычный_Книга1" xfId="4"/>
    <cellStyle name="Ошибка" xfId="2179"/>
    <cellStyle name="Плохой 2" xfId="2180"/>
    <cellStyle name="Плохой 2 2" xfId="2181"/>
    <cellStyle name="Плохой 3" xfId="2182"/>
    <cellStyle name="Плохой 3 2" xfId="2183"/>
    <cellStyle name="Плохой 4" xfId="2184"/>
    <cellStyle name="Плохой 4 2" xfId="2185"/>
    <cellStyle name="Плохой 5" xfId="2186"/>
    <cellStyle name="Плохой 5 2" xfId="2187"/>
    <cellStyle name="Плохой 6" xfId="2188"/>
    <cellStyle name="Плохой 6 2" xfId="2189"/>
    <cellStyle name="Плохой 7" xfId="2190"/>
    <cellStyle name="Плохой 7 2" xfId="2191"/>
    <cellStyle name="Плохой 8" xfId="2192"/>
    <cellStyle name="Плохой 8 2" xfId="2193"/>
    <cellStyle name="Плохой 9" xfId="2194"/>
    <cellStyle name="Плохой 9 2" xfId="2195"/>
    <cellStyle name="По центру с переносом" xfId="2196"/>
    <cellStyle name="По ширине с переносом" xfId="2197"/>
    <cellStyle name="Подгруппа" xfId="2198"/>
    <cellStyle name="Поле ввода" xfId="2199"/>
    <cellStyle name="Пояснение 2" xfId="2200"/>
    <cellStyle name="Пояснение 2 2" xfId="2201"/>
    <cellStyle name="Пояснение 3" xfId="2202"/>
    <cellStyle name="Пояснение 3 2" xfId="2203"/>
    <cellStyle name="Пояснение 4" xfId="2204"/>
    <cellStyle name="Пояснение 4 2" xfId="2205"/>
    <cellStyle name="Пояснение 5" xfId="2206"/>
    <cellStyle name="Пояснение 5 2" xfId="2207"/>
    <cellStyle name="Пояснение 6" xfId="2208"/>
    <cellStyle name="Пояснение 6 2" xfId="2209"/>
    <cellStyle name="Пояснение 7" xfId="2210"/>
    <cellStyle name="Пояснение 7 2" xfId="2211"/>
    <cellStyle name="Пояснение 8" xfId="2212"/>
    <cellStyle name="Пояснение 8 2" xfId="2213"/>
    <cellStyle name="Пояснение 9" xfId="2214"/>
    <cellStyle name="Пояснение 9 2" xfId="2215"/>
    <cellStyle name="Примечание 10" xfId="2216"/>
    <cellStyle name="Примечание 10 2" xfId="2217"/>
    <cellStyle name="Примечание 10 3" xfId="2218"/>
    <cellStyle name="Примечание 10_46EE.2011(v1.0)" xfId="2219"/>
    <cellStyle name="Примечание 11" xfId="2220"/>
    <cellStyle name="Примечание 11 2" xfId="2221"/>
    <cellStyle name="Примечание 11 3" xfId="2222"/>
    <cellStyle name="Примечание 11_46EE.2011(v1.0)" xfId="2223"/>
    <cellStyle name="Примечание 12" xfId="2224"/>
    <cellStyle name="Примечание 12 2" xfId="2225"/>
    <cellStyle name="Примечание 12 3" xfId="2226"/>
    <cellStyle name="Примечание 12_46EE.2011(v1.0)" xfId="2227"/>
    <cellStyle name="Примечание 2" xfId="2228"/>
    <cellStyle name="Примечание 2 2" xfId="2229"/>
    <cellStyle name="Примечание 2 3" xfId="2230"/>
    <cellStyle name="Примечание 2 4" xfId="2231"/>
    <cellStyle name="Примечание 2 5" xfId="2232"/>
    <cellStyle name="Примечание 2 6" xfId="2233"/>
    <cellStyle name="Примечание 2 7" xfId="2234"/>
    <cellStyle name="Примечание 2 8" xfId="2235"/>
    <cellStyle name="Примечание 2 9" xfId="2236"/>
    <cellStyle name="Примечание 2_46EE.2011(v1.0)" xfId="2237"/>
    <cellStyle name="Примечание 3" xfId="2238"/>
    <cellStyle name="Примечание 3 2" xfId="2239"/>
    <cellStyle name="Примечание 3 3" xfId="2240"/>
    <cellStyle name="Примечание 3 4" xfId="2241"/>
    <cellStyle name="Примечание 3 5" xfId="2242"/>
    <cellStyle name="Примечание 3 6" xfId="2243"/>
    <cellStyle name="Примечание 3 7" xfId="2244"/>
    <cellStyle name="Примечание 3 8" xfId="2245"/>
    <cellStyle name="Примечание 3 9" xfId="2246"/>
    <cellStyle name="Примечание 3_46EE.2011(v1.0)" xfId="2247"/>
    <cellStyle name="Примечание 4" xfId="2248"/>
    <cellStyle name="Примечание 4 2" xfId="2249"/>
    <cellStyle name="Примечание 4 3" xfId="2250"/>
    <cellStyle name="Примечание 4 4" xfId="2251"/>
    <cellStyle name="Примечание 4 5" xfId="2252"/>
    <cellStyle name="Примечание 4 6" xfId="2253"/>
    <cellStyle name="Примечание 4 7" xfId="2254"/>
    <cellStyle name="Примечание 4 8" xfId="2255"/>
    <cellStyle name="Примечание 4 9" xfId="2256"/>
    <cellStyle name="Примечание 4_46EE.2011(v1.0)" xfId="2257"/>
    <cellStyle name="Примечание 5" xfId="2258"/>
    <cellStyle name="Примечание 5 2" xfId="2259"/>
    <cellStyle name="Примечание 5 3" xfId="2260"/>
    <cellStyle name="Примечание 5 4" xfId="2261"/>
    <cellStyle name="Примечание 5 5" xfId="2262"/>
    <cellStyle name="Примечание 5 6" xfId="2263"/>
    <cellStyle name="Примечание 5 7" xfId="2264"/>
    <cellStyle name="Примечание 5 8" xfId="2265"/>
    <cellStyle name="Примечание 5 9" xfId="2266"/>
    <cellStyle name="Примечание 5_46EE.2011(v1.0)" xfId="2267"/>
    <cellStyle name="Примечание 6" xfId="2268"/>
    <cellStyle name="Примечание 6 2" xfId="2269"/>
    <cellStyle name="Примечание 6_46EE.2011(v1.0)" xfId="2270"/>
    <cellStyle name="Примечание 7" xfId="2271"/>
    <cellStyle name="Примечание 7 2" xfId="2272"/>
    <cellStyle name="Примечание 7_46EE.2011(v1.0)" xfId="2273"/>
    <cellStyle name="Примечание 8" xfId="2274"/>
    <cellStyle name="Примечание 8 2" xfId="2275"/>
    <cellStyle name="Примечание 8_46EE.2011(v1.0)" xfId="2276"/>
    <cellStyle name="Примечание 9" xfId="2277"/>
    <cellStyle name="Примечание 9 2" xfId="2278"/>
    <cellStyle name="Примечание 9_46EE.2011(v1.0)" xfId="2279"/>
    <cellStyle name="Продукт" xfId="2280"/>
    <cellStyle name="Процентный 10" xfId="8"/>
    <cellStyle name="Процентный 11" xfId="2281"/>
    <cellStyle name="Процентный 12" xfId="2282"/>
    <cellStyle name="Процентный 13" xfId="2283"/>
    <cellStyle name="Процентный 14" xfId="2284"/>
    <cellStyle name="Процентный 15" xfId="2285"/>
    <cellStyle name="Процентный 16" xfId="2286"/>
    <cellStyle name="Процентный 2" xfId="2"/>
    <cellStyle name="Процентный 2 2" xfId="2287"/>
    <cellStyle name="Процентный 2 2 2" xfId="2288"/>
    <cellStyle name="Процентный 2 3" xfId="2289"/>
    <cellStyle name="Процентный 2 4" xfId="2290"/>
    <cellStyle name="Процентный 3" xfId="2291"/>
    <cellStyle name="Процентный 3 2" xfId="2292"/>
    <cellStyle name="Процентный 3 3" xfId="2293"/>
    <cellStyle name="Процентный 4" xfId="2294"/>
    <cellStyle name="Процентный 4 2" xfId="2295"/>
    <cellStyle name="Процентный 4 3" xfId="2296"/>
    <cellStyle name="Процентный 5" xfId="2297"/>
    <cellStyle name="Процентный 6" xfId="2298"/>
    <cellStyle name="Процентный 7" xfId="2299"/>
    <cellStyle name="Процентный 8" xfId="2300"/>
    <cellStyle name="Процентный 9" xfId="2301"/>
    <cellStyle name="Разница" xfId="2302"/>
    <cellStyle name="Рамки" xfId="2303"/>
    <cellStyle name="Сводная таблица" xfId="2304"/>
    <cellStyle name="Связанная ячейка 2" xfId="2305"/>
    <cellStyle name="Связанная ячейка 2 2" xfId="2306"/>
    <cellStyle name="Связанная ячейка 2_46EE.2011(v1.0)" xfId="2307"/>
    <cellStyle name="Связанная ячейка 3" xfId="2308"/>
    <cellStyle name="Связанная ячейка 3 2" xfId="2309"/>
    <cellStyle name="Связанная ячейка 3_46EE.2011(v1.0)" xfId="2310"/>
    <cellStyle name="Связанная ячейка 4" xfId="2311"/>
    <cellStyle name="Связанная ячейка 4 2" xfId="2312"/>
    <cellStyle name="Связанная ячейка 4_46EE.2011(v1.0)" xfId="2313"/>
    <cellStyle name="Связанная ячейка 5" xfId="2314"/>
    <cellStyle name="Связанная ячейка 5 2" xfId="2315"/>
    <cellStyle name="Связанная ячейка 5_46EE.2011(v1.0)" xfId="2316"/>
    <cellStyle name="Связанная ячейка 6" xfId="2317"/>
    <cellStyle name="Связанная ячейка 6 2" xfId="2318"/>
    <cellStyle name="Связанная ячейка 6_46EE.2011(v1.0)" xfId="2319"/>
    <cellStyle name="Связанная ячейка 7" xfId="2320"/>
    <cellStyle name="Связанная ячейка 7 2" xfId="2321"/>
    <cellStyle name="Связанная ячейка 7_46EE.2011(v1.0)" xfId="2322"/>
    <cellStyle name="Связанная ячейка 8" xfId="2323"/>
    <cellStyle name="Связанная ячейка 8 2" xfId="2324"/>
    <cellStyle name="Связанная ячейка 8_46EE.2011(v1.0)" xfId="2325"/>
    <cellStyle name="Связанная ячейка 9" xfId="2326"/>
    <cellStyle name="Связанная ячейка 9 2" xfId="2327"/>
    <cellStyle name="Связанная ячейка 9_46EE.2011(v1.0)" xfId="2328"/>
    <cellStyle name="Стиль 1" xfId="2329"/>
    <cellStyle name="Стиль 1 2" xfId="2330"/>
    <cellStyle name="Стиль 1 2 2" xfId="2331"/>
    <cellStyle name="Стиль 1 2_46EP.2012(v0.1)" xfId="2332"/>
    <cellStyle name="Стиль 1_Новая инструкция1_фст" xfId="2333"/>
    <cellStyle name="Субсчет" xfId="2334"/>
    <cellStyle name="Счет" xfId="2335"/>
    <cellStyle name="ТЕКСТ" xfId="2336"/>
    <cellStyle name="ТЕКСТ 2" xfId="2337"/>
    <cellStyle name="ТЕКСТ 3" xfId="2338"/>
    <cellStyle name="ТЕКСТ 4" xfId="2339"/>
    <cellStyle name="ТЕКСТ 5" xfId="2340"/>
    <cellStyle name="ТЕКСТ 6" xfId="2341"/>
    <cellStyle name="ТЕКСТ 7" xfId="2342"/>
    <cellStyle name="ТЕКСТ 8" xfId="2343"/>
    <cellStyle name="ТЕКСТ 9" xfId="2344"/>
    <cellStyle name="Текст предупреждения 2" xfId="2345"/>
    <cellStyle name="Текст предупреждения 2 2" xfId="2346"/>
    <cellStyle name="Текст предупреждения 3" xfId="2347"/>
    <cellStyle name="Текст предупреждения 3 2" xfId="2348"/>
    <cellStyle name="Текст предупреждения 4" xfId="2349"/>
    <cellStyle name="Текст предупреждения 4 2" xfId="2350"/>
    <cellStyle name="Текст предупреждения 5" xfId="2351"/>
    <cellStyle name="Текст предупреждения 5 2" xfId="2352"/>
    <cellStyle name="Текст предупреждения 6" xfId="2353"/>
    <cellStyle name="Текст предупреждения 6 2" xfId="2354"/>
    <cellStyle name="Текст предупреждения 7" xfId="2355"/>
    <cellStyle name="Текст предупреждения 7 2" xfId="2356"/>
    <cellStyle name="Текст предупреждения 8" xfId="2357"/>
    <cellStyle name="Текст предупреждения 8 2" xfId="2358"/>
    <cellStyle name="Текст предупреждения 9" xfId="2359"/>
    <cellStyle name="Текст предупреждения 9 2" xfId="2360"/>
    <cellStyle name="Текстовый" xfId="2361"/>
    <cellStyle name="Текстовый 2" xfId="2362"/>
    <cellStyle name="Текстовый 3" xfId="2363"/>
    <cellStyle name="Текстовый 4" xfId="2364"/>
    <cellStyle name="Текстовый 5" xfId="2365"/>
    <cellStyle name="Текстовый 6" xfId="2366"/>
    <cellStyle name="Текстовый 7" xfId="2367"/>
    <cellStyle name="Текстовый 8" xfId="2368"/>
    <cellStyle name="Текстовый 9" xfId="2369"/>
    <cellStyle name="Текстовый_1" xfId="2370"/>
    <cellStyle name="тонны" xfId="2371"/>
    <cellStyle name="Тысячи [0]_22гк" xfId="2372"/>
    <cellStyle name="Тысячи [а]" xfId="2373"/>
    <cellStyle name="Тысячи_22гк" xfId="2374"/>
    <cellStyle name="ФИКСИРОВАННЫЙ" xfId="2375"/>
    <cellStyle name="ФИКСИРОВАННЫЙ 2" xfId="2376"/>
    <cellStyle name="ФИКСИРОВАННЫЙ 3" xfId="2377"/>
    <cellStyle name="ФИКСИРОВАННЫЙ 4" xfId="2378"/>
    <cellStyle name="ФИКСИРОВАННЫЙ 5" xfId="2379"/>
    <cellStyle name="ФИКСИРОВАННЫЙ 6" xfId="2380"/>
    <cellStyle name="ФИКСИРОВАННЫЙ 7" xfId="2381"/>
    <cellStyle name="ФИКСИРОВАННЫЙ 8" xfId="2382"/>
    <cellStyle name="ФИКСИРОВАННЫЙ 9" xfId="2383"/>
    <cellStyle name="ФИКСИРОВАННЫЙ_1" xfId="2384"/>
    <cellStyle name="Финансовый [0] 2" xfId="2385"/>
    <cellStyle name="Финансовый [0] 3" xfId="2386"/>
    <cellStyle name="Финансовый 10" xfId="2387"/>
    <cellStyle name="Финансовый 11" xfId="2388"/>
    <cellStyle name="Финансовый 12" xfId="2389"/>
    <cellStyle name="Финансовый 13" xfId="2390"/>
    <cellStyle name="Финансовый 14" xfId="2391"/>
    <cellStyle name="Финансовый 15" xfId="2392"/>
    <cellStyle name="Финансовый 16" xfId="2393"/>
    <cellStyle name="Финансовый 2" xfId="2394"/>
    <cellStyle name="Финансовый 2 2" xfId="2395"/>
    <cellStyle name="Финансовый 2 2 2" xfId="2396"/>
    <cellStyle name="Финансовый 2 2_INDEX.STATION.2012(v1.0)_" xfId="2397"/>
    <cellStyle name="Финансовый 2 3" xfId="2398"/>
    <cellStyle name="Финансовый 2_46EE.2011(v1.0)" xfId="2399"/>
    <cellStyle name="Финансовый 3" xfId="2400"/>
    <cellStyle name="Финансовый 3 2" xfId="2401"/>
    <cellStyle name="Финансовый 3 3" xfId="2402"/>
    <cellStyle name="Финансовый 3 4" xfId="2403"/>
    <cellStyle name="Финансовый 3 5" xfId="2404"/>
    <cellStyle name="Финансовый 3_INDEX.STATION.2012(v1.0)_" xfId="2405"/>
    <cellStyle name="Финансовый 4" xfId="2406"/>
    <cellStyle name="Финансовый 4 2" xfId="2407"/>
    <cellStyle name="Финансовый 4 3" xfId="2408"/>
    <cellStyle name="Финансовый 5" xfId="2409"/>
    <cellStyle name="Финансовый 6" xfId="2410"/>
    <cellStyle name="Финансовый 6 2" xfId="2411"/>
    <cellStyle name="Финансовый 6 3" xfId="2412"/>
    <cellStyle name="Финансовый 7" xfId="2413"/>
    <cellStyle name="Финансовый 8" xfId="2414"/>
    <cellStyle name="Финансовый 9" xfId="2415"/>
    <cellStyle name="Финансовый0[0]_FU_bal" xfId="2416"/>
    <cellStyle name="Формула" xfId="2417"/>
    <cellStyle name="Формула 2" xfId="2418"/>
    <cellStyle name="Формула 3" xfId="2419"/>
    <cellStyle name="Формула_A РТ 2009 Рязаньэнерго" xfId="2420"/>
    <cellStyle name="ФормулаВБ" xfId="2421"/>
    <cellStyle name="ФормулаНаКонтроль" xfId="2422"/>
    <cellStyle name="Формулы" xfId="2423"/>
    <cellStyle name="Хороший 2" xfId="2424"/>
    <cellStyle name="Хороший 2 2" xfId="2425"/>
    <cellStyle name="Хороший 3" xfId="2426"/>
    <cellStyle name="Хороший 3 2" xfId="2427"/>
    <cellStyle name="Хороший 4" xfId="2428"/>
    <cellStyle name="Хороший 4 2" xfId="2429"/>
    <cellStyle name="Хороший 5" xfId="2430"/>
    <cellStyle name="Хороший 5 2" xfId="2431"/>
    <cellStyle name="Хороший 6" xfId="2432"/>
    <cellStyle name="Хороший 6 2" xfId="2433"/>
    <cellStyle name="Хороший 7" xfId="2434"/>
    <cellStyle name="Хороший 7 2" xfId="2435"/>
    <cellStyle name="Хороший 8" xfId="2436"/>
    <cellStyle name="Хороший 8 2" xfId="2437"/>
    <cellStyle name="Хороший 9" xfId="2438"/>
    <cellStyle name="Хороший 9 2" xfId="2439"/>
    <cellStyle name="Цена_продукта" xfId="2440"/>
    <cellStyle name="Цифры по центру с десятыми" xfId="2441"/>
    <cellStyle name="число" xfId="2442"/>
    <cellStyle name="Џђћ–…ќ’ќ›‰" xfId="2443"/>
    <cellStyle name="Шапка" xfId="2444"/>
    <cellStyle name="Шапка таблицы" xfId="2445"/>
    <cellStyle name="ШАУ" xfId="2446"/>
    <cellStyle name="標準_PL-CF sheet" xfId="2447"/>
    <cellStyle name="䁺_x0001_" xfId="244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externalLink" Target="externalLinks/externalLink27.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externalLink" Target="externalLinks/externalLink3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externalLink" Target="externalLinks/externalLink29.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externalLink" Target="externalLinks/externalLink28.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externalLink" Target="externalLinks/externalLink3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01;&#1082;&#1086;&#1085;&#1086;&#1084;.&#1086;&#1090;&#1076;/Documents%20and%20Settings/User/&#1056;&#1072;&#1073;&#1086;&#1095;&#1080;&#1081;%20&#1089;&#1090;&#1086;&#1083;/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7.02.01\&#1061;&#1072;&#1085;&#1086;&#1074;&#1072;\&#1043;&#1088;(27.07.00)5&#106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1061;&#1072;&#1085;&#1086;&#1074;&#1072;\&#1043;&#1088;(27.07.00)5&#106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abonin2\c\My%20documents\Aluminium%20division\&#1047;&#1072;&#1074;&#1086;&#1076;&#1099;\KRAZ\&#1057;&#1084;&#1077;&#1090;&#1072;%20&#1079;&#1072;&#1090;&#1088;&#1072;&#1090;\&#1057;&#1077;&#1085;&#1090;&#1103;&#1073;&#1088;&#1100;\28.08.00\&#1073;&#1102;&#1076;&#1078;&#1077;&#1090;_&#1089;&#1077;&#1085;&#1090;&#1103;&#1073;&#1088;&#11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1050;&#1040;&#1040;/Downloads/ENERGY.KTL.NET.PLAN.6.2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57;&#1058;&#1040;&#1058;&#1054;&#1058;&#1063;&#1045;&#1058;&#1067;/2014&#1075;/46%20&#1092;&#1086;&#1088;&#1084;&#1072;/&#1043;&#1086;&#1076;&#1086;&#1074;&#1072;&#1103;/46EP.ST%202013&#1075;.(v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server\&#1101;&#1082;&#1086;&#1085;&#1086;&#1084;.&#1086;&#1090;&#1076;\WINDOWS\TEMP\&#1052;&#1086;&#1080;%20&#1076;&#1086;&#1082;&#1091;&#1084;&#1077;&#1085;&#1090;&#1099;\&#1063;&#1045;&#1050;&#1054;&#1042;&#1040;&#1071;%20&#1057;&#1048;&#1057;&#1058;&#1045;&#1052;&#1040;\&#1056;&#1072;&#1089;&#1095;&#1077;&#1090;%20&#1058;&#1055;\&#1055;&#1088;&#1086;&#1075;&#1085;&#1086;&#1079;%20&#1058;&#1055;%20&#1085;&#1072;%20&#1084;&#1072;&#1081;%202002&#107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rtachev\Analitzapiska\&#1052;&#1086;&#1080;%20&#1076;&#1086;&#1082;&#1091;&#1084;&#1077;&#1085;&#1090;&#1099;\&#1052;&#1054;&#1041;\06-03-06\Var2.7%20(version%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01-kataev/&#1055;&#1044;&#1044;&#1057;/&#1040;&#1074;&#1075;&#1091;&#1089;&#1090;_&#1087;&#1088;&#1086;&#1073;&#1085;&#1099;&#108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abonin\c\BPLAN\kolplak.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13\V2008-2011%2081208%20var&#1050;50&#1082;&#108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101;&#1082;&#1086;&#1085;&#1086;&#1084;.&#1086;&#1090;&#1076;/Documents%20and%20Settings/User/&#1056;&#1072;&#1073;&#1086;&#1095;&#1080;&#1081;%20&#1089;&#1090;&#1086;&#1083;/Documents%20and%20Settings/&#1045;&#1088;&#1084;&#1086;&#1083;&#1077;&#1085;&#1082;&#1086;/&#1056;&#1072;&#1073;&#1086;&#1095;&#1080;&#1081;%20&#1089;&#1090;&#1086;&#1083;/Tarif_demo/Tarif2_dem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d0\&#1055;&#1069;&#1059;\5-&#1054;&#1090;&#1095;&#1077;&#1090;&#1085;&#1086;&#1089;&#1090;&#1100;\2005\&#1041;&#1072;&#1083;&#1072;&#1085;&#1089;&#1086;&#1074;&#1099;&#1077;%20&#1082;&#1086;&#1084;&#1080;&#1089;&#1089;&#1080;&#1080;\&#1064;&#1072;&#1073;&#1083;&#1086;&#1085;&#1099;%20&#1092;&#1086;&#1088;&#1084;%20&#1076;&#1083;&#1103;%20&#1073;&#1072;&#1083;&#1072;&#1085;&#1089;&#1086;&#1074;&#1099;&#1093;%20&#1082;&#1086;&#1084;&#1080;&#1089;&#1089;&#1080;&#1080;&#1081;\&#1048;&#1079;&#1084;&#1077;&#1085;&#1077;&#1085;&#1080;&#1103;%20&#1089;%20&#1089;&#1077;&#1085;&#1090;&#1103;&#1073;&#1088;&#1103;%202005&#1075;\1234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058;&#1040;&#1056;&#1048;&#1060;&#1067;%20&#1059;&#1058;&#1042;&#1045;&#1056;&#1046;&#1044;&#1040;&#1045;&#1052;&#1067;&#1045;%20&#1056;&#1057;&#1058;%20&#1056;&#1041;/&#1058;&#1072;&#1088;&#1080;&#1092;%20&#1079;&#1072;%20&#1087;&#1077;&#1088;&#1077;&#1076;&#1072;&#1095;&#1091;%20&#1101;&#1083;.&#1101;&#1085;&#1077;&#1088;&#1075;&#1080;&#1080;/&#1058;&#1072;&#1088;&#1080;&#1092;%20&#1085;&#1072;%202012&#1075;/&#1042;&#1089;&#1087;&#1086;&#1084;&#1086;&#1075;&#1072;&#1090;&#1077;&#1083;&#1100;&#1085;&#1099;&#1077;%20&#1088;&#1072;&#1089;&#1095;&#1077;&#1090;&#1099;/&#1040;&#1084;&#1086;&#1088;&#1090;&#1080;&#1079;.,%20&#1087;&#1088;&#1080;&#1073;&#1099;&#1083;&#1100;/&#1056;&#1072;&#1089;&#1096;&#1080;&#1092;&#1088;&#1086;&#1074;&#1082;&#1072;%20&#1082;%20&#1092;&#1086;&#1088;&#1084;&#1077;%201.17-12&#107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ortachev\Analitzapiska\&#1061;&#1072;&#1085;&#1086;&#1074;&#1072;\&#1043;&#1088;(27.07.00)5&#106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_APLANT\WORK\PAYPLAN_NET\AllPay\Shifr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86;&#1090;&#1076;&#1077;&#1083;%20&#1090;&#1072;&#1088;&#1080;&#1092;&#1086;&#1086;&#1073;&#1088;&#1072;&#1079;&#1086;&#1074;&#1072;&#1085;&#1080;&#1103;/&#1086;&#1075;&#1101;/&#1101;&#1082;&#1086;&#1085;&#1086;&#1084;.&#1086;&#1090;&#1076;/001-kataev/&#1055;&#1044;&#1044;&#1057;/&#1040;&#1074;&#1075;&#1091;&#1089;&#1090;_&#1087;&#1088;&#1086;&#1073;&#1085;&#1099;&#1081;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7.02.01\V&#1045;&#1052;_2001.5.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ortachev\Analitzapiska\SC_W\&#1055;&#1088;&#1086;&#1075;&#1085;&#1086;&#1079;\&#1055;&#1088;&#1086;&#1075;05_00(27.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ELVIRA/2002/BusinessPlan2002/For_CK/&#1041;&#1080;&#1079;&#1085;&#1077;&#1089;-&#1087;&#1083;&#1072;&#1085;%20&#1044;&#1054;&#1047;&#1040;&#1050;&#1051;%20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evleva/Local%20Settings/Temporary%20Internet%20Files/Content.Outlook/XTAUZLZV/v1-2013-2017-2030-12-09%2014%20&#1073;&#1072;&#1079;&#1086;&#1074;&#1099;&#1081;-&#1090;&#1077;&#1082;&#1091;&#1097;&#1080;&#1081;+7-5,5-7,5%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086;&#1090;&#1076;&#1077;&#1083;%20&#1090;&#1072;&#1088;&#1080;&#1092;&#1086;&#1086;&#1073;&#1088;&#1072;&#1079;&#1086;&#1074;&#1072;&#1085;&#1080;&#1103;/Documents%20and%20Settings/ZElenaV/Local%20Settings/Temporary%20Internet%20Files/Content.Outlook/R6VKBEYN/&#1062;&#1050;&#1050;/&#1062;&#1050;&#1050;/&#1056;&#1040;&#1057;&#1063;&#1045;&#1058;%20&#1090;&#1072;&#1088;&#1080;&#1092;&#1072;%20&#1062;&#1050;&#105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1/FSergeyV/LOCALS~1/Temp/&#1055;&#1056;&#1054;&#1045;&#1050;&#1058;%20%20&#1058;&#1072;&#1088;&#1080;&#1092;%20&#1054;&#1040;&#1054;%20&#1057;&#1077;&#1083;&#1077;&#1085;&#1075;&#1080;&#1085;&#1089;&#1082;%20%20&#1062;&#1050;&#1050;%202017&#1075;%20%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SC_W\&#1055;&#1088;&#1086;&#1075;&#1085;&#1086;&#1079;\&#1055;&#1088;&#1086;&#1075;05_00(27.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4;&#1058;&#1063;&#1045;&#1058;&#1067;%20&#1042;%20&#1056;&#1057;&#1058;%20&#1056;&#1041;%202011&#1043;/2012/&#1082;%2025.01.212%20&#1075;/WARM.TOPL.Q4.2011(v1.0)%20&#1076;&#1083;&#1103;%20&#1086;&#1088;&#1075;&#1072;&#1085;&#1080;&#1079;&#1072;&#1094;&#1080;&#108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86;&#1090;&#1076;&#1077;&#1083;%20&#1090;&#1072;&#1088;&#1080;&#1092;&#1086;&#1086;&#1073;&#1088;&#1072;&#1079;&#1086;&#1074;&#1072;&#1085;&#1080;&#1103;/Documents%20and%20Settings/ENadejdaA/Local%20Settings/Temporary%20Internet%20Files/Content.MSO/&#1058;&#1072;&#1088;&#1080;&#1092;%20&#1085;&#1072;%20&#1087;&#1077;&#1088;&#1077;&#1076;&#1072;&#1095;&#1091;%20&#1101;&#1083;.&#1101;&#1085;.%20&#1054;&#1040;&#1054;%20&#1057;&#1062;&#1050;&#1050;%202012&#1075;%20&#1086;&#1090;%20&#1101;&#1082;&#1086;&#1085;&#1086;&#1084;&#1080;&#1089;&#1090;&#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8;&#1072;&#1088;&#1080;&#1092;&#1099;%20&#1091;&#1090;&#1074;&#1077;&#1088;&#1078;&#1076;&#1072;&#1077;&#1084;&#1099;&#1077;%20&#1056;&#1069;&#1050;/&#1058;&#1072;&#1088;&#1080;&#1092;%20&#1087;&#1086;%20&#1090;&#1077;&#1087;&#1083;&#1091;/&#1058;&#1072;&#1088;&#1080;&#1092;%20&#1087;&#1086;%20&#1090;&#1077;&#1087;&#1083;&#1091;%20&#1085;&#1072;%202013%20&#1075;%20!!!!!!!!!!!!/&#1058;&#1040;&#1056;&#1048;&#1060;%20&#1085;&#1072;%20&#1087;&#1088;&#1086;&#1080;&#1079;&#1074;&#1086;&#1076;&#1089;&#1090;&#1074;&#1086;%20&#1090;&#1077;&#1087;&#1083;&#1086;&#1074;&#1086;&#1081;%20&#1101;&#1085;&#1077;&#1088;&#1075;&#1080;&#1080;%202013%20&#107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7;&#1058;&#1040;&#1058;&#1054;&#1058;&#1063;&#1045;&#1058;&#1067;/2014&#1075;/46%20&#1092;&#1086;&#1088;&#1084;&#1072;/&#1043;&#1086;&#1076;&#1086;&#1074;&#1072;&#1103;/46EE.ST(v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7.02.01\SC_W\&#1055;&#1088;&#1086;&#1075;&#1085;&#1086;&#1079;\&#1055;&#1088;&#1086;&#1075;05_00(27.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Гр5(о)"/>
      <sheetName val="Гр1(98_00)"/>
      <sheetName val="Гр1(99_00)"/>
      <sheetName val="Гр2"/>
      <sheetName val="Гр2(06)"/>
      <sheetName val="Гр3"/>
      <sheetName val="Прод(Непр)"/>
      <sheetName val="Гр4"/>
      <sheetName val="Гр4(06)"/>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Гр5(о)"/>
      <sheetName val="Гр1(98_00)"/>
      <sheetName val="Гр1(99_00)"/>
      <sheetName val="Гр2"/>
      <sheetName val="Гр2(06)"/>
      <sheetName val="Гр3"/>
      <sheetName val="Прод(Непр)"/>
      <sheetName val="Гр4"/>
      <sheetName val="Гр4(06)"/>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Бюджет"/>
      <sheetName val="Смета"/>
      <sheetName val="Операц."/>
      <sheetName val="расх. из прибыли"/>
      <sheetName val="товарная"/>
      <sheetName val="прочая"/>
      <sheetName val="баланс"/>
      <sheetName val="энергетич."/>
      <sheetName val="эл.эн."/>
      <sheetName val="тепло"/>
      <sheetName val="Вода"/>
      <sheetName val="ГСМ"/>
      <sheetName val="материалы"/>
      <sheetName val="ЦКР"/>
      <sheetName val="штыри"/>
      <sheetName val="почие_денежные"/>
      <sheetName val="налоги"/>
      <sheetName val="усл.сторон."/>
      <sheetName val="коммерч"/>
      <sheetName val="невходящ"/>
      <sheetName val="НЗП"/>
      <sheetName val="Калькуляции"/>
      <sheetName val="Коэфф"/>
      <sheetName val="Лист1"/>
      <sheetName val="АнализБДРиБДДС"/>
      <sheetName val="анализБДРиИнвПр"/>
      <sheetName val="транспортПочасовой"/>
      <sheetName val="ТЭР"/>
      <sheetName val="БДДС"/>
      <sheetName val="Затраты на 1 эл"/>
      <sheetName val="ТранспМашЧас"/>
      <sheetName val="расчетБезТранспорта"/>
      <sheetName val="удорож"/>
      <sheetName val="только 2007"/>
      <sheetName val="Для управления"/>
      <sheetName val="ФОТскоррект"/>
      <sheetName val="БДРуточн"/>
      <sheetName val="Оплата"/>
      <sheetName val="Données"/>
      <sheetName val="Авансы_уплач,деньги в регионах"/>
      <sheetName val="#ССЫЛКА"/>
      <sheetName val="Авансы_уплач,деньги в регионах,"/>
      <sheetName val="б"/>
      <sheetName val="PLтв - Б"/>
      <sheetName val="Info"/>
      <sheetName val="оборудование"/>
      <sheetName val="Ф5"/>
      <sheetName val="Ф6"/>
      <sheetName val="Титул"/>
      <sheetName val="Ф2"/>
      <sheetName val="Ф4"/>
      <sheetName val="s"/>
      <sheetName val="Для расчета"/>
      <sheetName val="Октябрь"/>
      <sheetName val="TaAZ 35"/>
      <sheetName val="списки ФП"/>
      <sheetName val="Оборудование_стоим"/>
      <sheetName val="Исполнение"/>
      <sheetName val="PD BI"/>
      <sheetName val="Служебная информация"/>
      <sheetName val="Д_коммерческий"/>
      <sheetName val="постоянные затраты"/>
      <sheetName val="долл_"/>
      <sheetName val="руб"/>
      <sheetName val="XRates"/>
      <sheetName val="Вв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Форма 3.1"/>
      <sheetName val="Форма 3.1 (L)"/>
      <sheetName val="F_3_1"/>
      <sheetName val="tech"/>
      <sheetName val="П1.30"/>
      <sheetName val="П1.3"/>
      <sheetName val="П1.4"/>
      <sheetName val="П1.5"/>
      <sheetName val="П1.6"/>
      <sheetName val="Прямые договоры с потребителями"/>
      <sheetName val="Договоры взаиморасчёта"/>
      <sheetName val="Комментарии"/>
      <sheetName val="Проверка"/>
      <sheetName val="modPass"/>
      <sheetName val="modCommonProv"/>
      <sheetName val="modProv"/>
      <sheetName val="modProvGeneralProc"/>
      <sheetName val="modSheetTitle"/>
      <sheetName val="TECHSHEET"/>
      <sheetName val="modInfo"/>
      <sheetName val="modCommandButton"/>
      <sheetName val="modUpdTemplMain"/>
      <sheetName val="modCommonProcedures"/>
      <sheetName val="modfrmCheckUpdates"/>
      <sheetName val="modfrmUpdateIsInProgress"/>
      <sheetName val="REESTR_ORG"/>
      <sheetName val="REESTR_HL"/>
      <sheetName val="HL_DEPENDENCY"/>
      <sheetName val="modHLIcons"/>
      <sheetName val="modfrmDecisionPicker"/>
      <sheetName val="modP1_30"/>
      <sheetName val="modP1_3"/>
      <sheetName val="modP1_6"/>
      <sheetName val="modfrmReestr"/>
      <sheetName val="modAuthorizationUtilities"/>
      <sheetName val="AUTHORIZATION"/>
      <sheetName val="modfrmCheckInIsInProgress"/>
      <sheetName val="modOrgData"/>
      <sheetName val="modExportData"/>
    </sheetNames>
    <sheetDataSet>
      <sheetData sheetId="0"/>
      <sheetData sheetId="1" refreshError="1"/>
      <sheetData sheetId="2"/>
      <sheetData sheetId="3" refreshError="1"/>
      <sheetData sheetId="4" refreshError="1"/>
      <sheetData sheetId="5" refreshError="1"/>
      <sheetData sheetId="6" refreshError="1"/>
      <sheetData sheetId="7">
        <row r="17">
          <cell r="BD17">
            <v>0</v>
          </cell>
        </row>
        <row r="28">
          <cell r="BD28">
            <v>0</v>
          </cell>
        </row>
        <row r="32">
          <cell r="BD32">
            <v>0</v>
          </cell>
        </row>
        <row r="38">
          <cell r="BD38">
            <v>0</v>
          </cell>
        </row>
        <row r="41">
          <cell r="BD41">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E2" t="str">
            <v>да</v>
          </cell>
          <cell r="L2" t="str">
            <v>1</v>
          </cell>
        </row>
        <row r="3">
          <cell r="E3" t="str">
            <v>нет</v>
          </cell>
          <cell r="L3" t="str">
            <v>3</v>
          </cell>
        </row>
        <row r="4">
          <cell r="L4" t="str">
            <v>4</v>
          </cell>
        </row>
        <row r="5">
          <cell r="L5" t="str">
            <v>5</v>
          </cell>
        </row>
        <row r="15">
          <cell r="G15" t="str">
            <v>Сальдо-переток из отчитывающейся организации контрагенту</v>
          </cell>
        </row>
        <row r="16">
          <cell r="G16" t="str">
            <v>Сальдо-переток от контрагента в отчитывающуюся организацию</v>
          </cell>
        </row>
        <row r="17">
          <cell r="G17" t="str">
            <v>Сальдо-переток от сети контрангента конечным потребителям (общий объём, оплачиваемый сбытовыми компаниями за конечных потребителей)</v>
          </cell>
        </row>
        <row r="18">
          <cell r="G18" t="str">
            <v>Сальдо-переток от сети отчитывающейся организации конечным потребителям (общий объем, оплачиваемый сбытовыми компаниями за конечных потребителей)</v>
          </cell>
        </row>
      </sheetData>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row r="3">
          <cell r="B3" t="str">
            <v>Версия 1.0</v>
          </cell>
        </row>
      </sheetData>
      <sheetData sheetId="1"/>
      <sheetData sheetId="2">
        <row r="16">
          <cell r="G16" t="str">
            <v>ОАО "Селенгинский ЦКК"</v>
          </cell>
        </row>
      </sheetData>
      <sheetData sheetId="3"/>
      <sheetData sheetId="4"/>
      <sheetData sheetId="5"/>
      <sheetData sheetId="6"/>
      <sheetData sheetId="7">
        <row r="2">
          <cell r="E2" t="str">
            <v>январь</v>
          </cell>
          <cell r="F2">
            <v>2013</v>
          </cell>
        </row>
        <row r="3">
          <cell r="E3" t="str">
            <v>февраль</v>
          </cell>
          <cell r="F3">
            <v>2014</v>
          </cell>
        </row>
        <row r="4">
          <cell r="E4" t="str">
            <v>март</v>
          </cell>
          <cell r="F4">
            <v>2015</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8"/>
      <sheetData sheetId="9"/>
      <sheetData sheetId="10"/>
      <sheetData sheetId="11"/>
      <sheetData sheetId="12"/>
      <sheetData sheetId="13"/>
      <sheetData sheetId="14"/>
      <sheetData sheetId="15"/>
      <sheetData sheetId="16">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17"/>
      <sheetData sheetId="18"/>
      <sheetData sheetId="19"/>
      <sheetData sheetId="20"/>
      <sheetData sheetId="21"/>
      <sheetData sheetId="22"/>
      <sheetData sheetId="23"/>
      <sheetData sheetId="24"/>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план"/>
      <sheetName val="объем товар."/>
      <sheetName val="пр-во"/>
      <sheetName val="цена"/>
      <sheetName val="ТП"/>
      <sheetName val="Рынки и графики"/>
    </sheetNames>
    <sheetDataSet>
      <sheetData sheetId="0" refreshError="1"/>
      <sheetData sheetId="1" refreshError="1"/>
      <sheetData sheetId="2" refreshError="1">
        <row r="21">
          <cell r="D21">
            <v>1120</v>
          </cell>
        </row>
      </sheetData>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МОБ03"/>
      <sheetName val="МОБ04"/>
      <sheetName val="МОБ04_старый"/>
      <sheetName val="2005сц"/>
      <sheetName val="Темпы промышл"/>
      <sheetName val="Temp"/>
      <sheetName val="Deflator"/>
      <sheetName val="окраска"/>
      <sheetName val="Matrix"/>
      <sheetName val="Лист2"/>
      <sheetName val="Matrix (2)"/>
      <sheetName val="В_2оп_цены"/>
      <sheetName val="Лист4"/>
      <sheetName val="2005 - 2008 текущие цены"/>
      <sheetName val="Печать_V2"/>
      <sheetName val="Печ 2оп"/>
      <sheetName val="СводБВ"/>
      <sheetName val="Отр"/>
      <sheetName val="ОГУ"/>
      <sheetName val="ИОК"/>
      <sheetName val="Исходные данные"/>
      <sheetName val="Расчет"/>
      <sheetName val="рабочий"/>
      <sheetName val="Текущие цены"/>
      <sheetName val="Оглавление"/>
      <sheetName val="Печать Выпусков"/>
      <sheetName val="Печать ИОК"/>
      <sheetName val="Печать фондов"/>
      <sheetName val="Огл. Графиков"/>
      <sheetName val="Баланс ОФ"/>
    </sheetNames>
    <sheetDataSet>
      <sheetData sheetId="0"/>
      <sheetData sheetId="1"/>
      <sheetData sheetId="2"/>
      <sheetData sheetId="3"/>
      <sheetData sheetId="4"/>
      <sheetData sheetId="5"/>
      <sheetData sheetId="6"/>
      <sheetData sheetId="7">
        <row r="7">
          <cell r="C7">
            <v>1</v>
          </cell>
          <cell r="D7">
            <v>0.96823653094377704</v>
          </cell>
          <cell r="E7">
            <v>0.96823653094377704</v>
          </cell>
          <cell r="F7">
            <v>1.1229601901335196</v>
          </cell>
          <cell r="G7">
            <v>1.0161446914977652</v>
          </cell>
          <cell r="H7">
            <v>0.99805999075066543</v>
          </cell>
          <cell r="I7">
            <v>1.0396119004194233</v>
          </cell>
          <cell r="J7">
            <v>0.98049752943558566</v>
          </cell>
          <cell r="K7">
            <v>0.99259132902537861</v>
          </cell>
          <cell r="L7">
            <v>1.1044472842847237</v>
          </cell>
          <cell r="M7">
            <v>1.0348386163581633</v>
          </cell>
          <cell r="N7">
            <v>1.0395740996174592</v>
          </cell>
          <cell r="O7">
            <v>1.0540458226402531</v>
          </cell>
          <cell r="P7">
            <v>0.96817585107915716</v>
          </cell>
          <cell r="Q7">
            <v>1.0294219108120777</v>
          </cell>
          <cell r="R7">
            <v>1.0399571051610308</v>
          </cell>
          <cell r="S7">
            <v>1.1119741325716432</v>
          </cell>
          <cell r="T7">
            <v>1.0990743618652594</v>
          </cell>
          <cell r="U7">
            <v>1.1000778357313643</v>
          </cell>
          <cell r="V7">
            <v>1.0230732575483696</v>
          </cell>
          <cell r="W7">
            <v>1.0561540342743616</v>
          </cell>
          <cell r="X7">
            <v>1.0313101518559431</v>
          </cell>
          <cell r="Y7">
            <v>1.0344522207555042</v>
          </cell>
          <cell r="Z7">
            <v>1.0230732575483696</v>
          </cell>
        </row>
        <row r="8">
          <cell r="C8">
            <v>1.0328054850659909</v>
          </cell>
          <cell r="D8">
            <v>1</v>
          </cell>
          <cell r="E8">
            <v>1</v>
          </cell>
          <cell r="F8">
            <v>1.1597994438806472</v>
          </cell>
          <cell r="G8">
            <v>1.0494798109995811</v>
          </cell>
          <cell r="H8">
            <v>1.0308018328721995</v>
          </cell>
          <cell r="I8">
            <v>1.0737168730930593</v>
          </cell>
          <cell r="J8">
            <v>1.0126632264947257</v>
          </cell>
          <cell r="K8">
            <v>1.0251537690463528</v>
          </cell>
          <cell r="L8">
            <v>1.1406792131755006</v>
          </cell>
          <cell r="M8">
            <v>1.0687869991328118</v>
          </cell>
          <cell r="N8">
            <v>1.0736778322174507</v>
          </cell>
          <cell r="O8">
            <v>1.0886243071337482</v>
          </cell>
          <cell r="P8">
            <v>0.99993732950298753</v>
          </cell>
          <cell r="Q8">
            <v>1.0631925959338271</v>
          </cell>
          <cell r="R8">
            <v>1.0740734024436622</v>
          </cell>
          <cell r="S8">
            <v>1.1484529833714905</v>
          </cell>
          <cell r="T8">
            <v>1.1351300294298439</v>
          </cell>
          <cell r="U8">
            <v>1.1361664227428774</v>
          </cell>
          <cell r="V8">
            <v>1.0566356720202874</v>
          </cell>
          <cell r="W8">
            <v>1.0908016796731355</v>
          </cell>
          <cell r="X8">
            <v>1.0651427816410579</v>
          </cell>
          <cell r="Y8">
            <v>1.0683879276349801</v>
          </cell>
          <cell r="Z8">
            <v>1.0566356720202874</v>
          </cell>
        </row>
        <row r="9">
          <cell r="C9">
            <v>1.0328054850659909</v>
          </cell>
          <cell r="D9">
            <v>1</v>
          </cell>
          <cell r="E9">
            <v>1</v>
          </cell>
          <cell r="F9">
            <v>1.1597994438806472</v>
          </cell>
          <cell r="G9">
            <v>1.0494798109995811</v>
          </cell>
          <cell r="H9">
            <v>1.0308018328721995</v>
          </cell>
          <cell r="I9">
            <v>1.0737168730930593</v>
          </cell>
          <cell r="J9">
            <v>1.0126632264947257</v>
          </cell>
          <cell r="K9">
            <v>1.0251537690463528</v>
          </cell>
          <cell r="L9">
            <v>1.1406792131755006</v>
          </cell>
          <cell r="M9">
            <v>1.0687869991328118</v>
          </cell>
          <cell r="N9">
            <v>1.0736778322174507</v>
          </cell>
          <cell r="O9">
            <v>1.0886243071337482</v>
          </cell>
          <cell r="P9">
            <v>0.99993732950298753</v>
          </cell>
          <cell r="Q9">
            <v>1.0631925959338271</v>
          </cell>
          <cell r="R9">
            <v>1.0740734024436622</v>
          </cell>
          <cell r="S9">
            <v>1.1484529833714905</v>
          </cell>
          <cell r="T9">
            <v>1.1351300294298439</v>
          </cell>
          <cell r="U9">
            <v>1.1361664227428774</v>
          </cell>
          <cell r="V9">
            <v>1.0566356720202874</v>
          </cell>
          <cell r="W9">
            <v>1.0908016796731355</v>
          </cell>
          <cell r="X9">
            <v>1.0651427816410579</v>
          </cell>
          <cell r="Y9">
            <v>1.0683879276349801</v>
          </cell>
          <cell r="Z9">
            <v>1.0566356720202874</v>
          </cell>
        </row>
        <row r="10">
          <cell r="C10">
            <v>0.89050351809987172</v>
          </cell>
          <cell r="D10">
            <v>0.86221803715824874</v>
          </cell>
          <cell r="E10">
            <v>0.86221803715824874</v>
          </cell>
          <cell r="F10">
            <v>1</v>
          </cell>
          <cell r="G10">
            <v>0.90488042267726876</v>
          </cell>
          <cell r="H10">
            <v>0.88877593303819302</v>
          </cell>
          <cell r="I10">
            <v>0.92577805478199005</v>
          </cell>
          <cell r="J10">
            <v>0.87313649945062155</v>
          </cell>
          <cell r="K10">
            <v>0.88390607053252701</v>
          </cell>
          <cell r="L10">
            <v>0.98351419221139569</v>
          </cell>
          <cell r="M10">
            <v>0.92152742853254788</v>
          </cell>
          <cell r="N10">
            <v>0.92574439303485401</v>
          </cell>
          <cell r="O10">
            <v>0.93863151329961891</v>
          </cell>
          <cell r="P10">
            <v>0.86216400152532702</v>
          </cell>
          <cell r="Q10">
            <v>0.91670383318724757</v>
          </cell>
          <cell r="R10">
            <v>0.92608546081885623</v>
          </cell>
          <cell r="S10">
            <v>0.9902168770911014</v>
          </cell>
          <cell r="T10">
            <v>0.97872958589438508</v>
          </cell>
          <cell r="U10">
            <v>0.97962318290247274</v>
          </cell>
          <cell r="V10">
            <v>0.91105033512071931</v>
          </cell>
          <cell r="W10">
            <v>0.94050888317669157</v>
          </cell>
          <cell r="X10">
            <v>0.91838531847983018</v>
          </cell>
          <cell r="Y10">
            <v>0.92118334188900164</v>
          </cell>
          <cell r="Z10">
            <v>0.91105033512071931</v>
          </cell>
        </row>
        <row r="11">
          <cell r="C11">
            <v>0.98411181829433314</v>
          </cell>
          <cell r="D11">
            <v>0.95285301300607783</v>
          </cell>
          <cell r="E11">
            <v>0.95285301300607783</v>
          </cell>
          <cell r="F11">
            <v>1.105118394584448</v>
          </cell>
          <cell r="G11">
            <v>1</v>
          </cell>
          <cell r="H11">
            <v>0.98220263226446269</v>
          </cell>
          <cell r="I11">
            <v>1.023094357642186</v>
          </cell>
          <cell r="J11">
            <v>0.96491920652595564</v>
          </cell>
          <cell r="K11">
            <v>0.97682085763035409</v>
          </cell>
          <cell r="L11">
            <v>1.0868996251476779</v>
          </cell>
          <cell r="M11">
            <v>1.018396912385424</v>
          </cell>
          <cell r="N11">
            <v>1.0230571574262322</v>
          </cell>
          <cell r="O11">
            <v>1.0372989510840458</v>
          </cell>
          <cell r="P11">
            <v>0.95279329723417294</v>
          </cell>
          <cell r="Q11">
            <v>1.0130662684413005</v>
          </cell>
          <cell r="R11">
            <v>1.0234340777081332</v>
          </cell>
          <cell r="S11">
            <v>1.0943068855013436</v>
          </cell>
          <cell r="T11">
            <v>1.0816120686959045</v>
          </cell>
          <cell r="U11">
            <v>1.0825995991868878</v>
          </cell>
          <cell r="V11">
            <v>1.0068184837342327</v>
          </cell>
          <cell r="W11">
            <v>1.0393736670686375</v>
          </cell>
          <cell r="X11">
            <v>1.0149245087683569</v>
          </cell>
          <cell r="Y11">
            <v>1.0180166559063102</v>
          </cell>
          <cell r="Z11">
            <v>1.0068184837342327</v>
          </cell>
        </row>
        <row r="12">
          <cell r="C12">
            <v>1.001943780200903</v>
          </cell>
          <cell r="D12">
            <v>0.97011856994241652</v>
          </cell>
          <cell r="E12">
            <v>0.97011856994241652</v>
          </cell>
          <cell r="F12">
            <v>1.1251429779175033</v>
          </cell>
          <cell r="G12">
            <v>1.0181198534303513</v>
          </cell>
          <cell r="H12">
            <v>1</v>
          </cell>
          <cell r="I12">
            <v>1.0416326774480817</v>
          </cell>
          <cell r="J12">
            <v>0.98240340112033686</v>
          </cell>
          <cell r="K12">
            <v>0.99452070839832607</v>
          </cell>
          <cell r="L12">
            <v>1.1065940870488575</v>
          </cell>
          <cell r="M12">
            <v>1.0368501151717702</v>
          </cell>
          <cell r="N12">
            <v>1.0415948031696671</v>
          </cell>
          <cell r="O12">
            <v>1.0560946560411459</v>
          </cell>
          <cell r="P12">
            <v>0.9700577721294773</v>
          </cell>
          <cell r="Q12">
            <v>1.03142288074069</v>
          </cell>
          <cell r="R12">
            <v>1.0419785531918313</v>
          </cell>
          <cell r="S12">
            <v>1.1141355658744523</v>
          </cell>
          <cell r="T12">
            <v>1.1012107208491733</v>
          </cell>
          <cell r="U12">
            <v>1.1022161452479111</v>
          </cell>
          <cell r="V12">
            <v>1.0250618870904655</v>
          </cell>
          <cell r="W12">
            <v>1.0582069655752879</v>
          </cell>
          <cell r="X12">
            <v>1.0333147921101109</v>
          </cell>
          <cell r="Y12">
            <v>1.036462968500989</v>
          </cell>
          <cell r="Z12">
            <v>1.0250618870904655</v>
          </cell>
        </row>
        <row r="13">
          <cell r="C13">
            <v>0.96189741536871376</v>
          </cell>
          <cell r="D13">
            <v>0.9313442165803888</v>
          </cell>
          <cell r="E13">
            <v>0.9313442165803888</v>
          </cell>
          <cell r="F13">
            <v>1.0801725044513919</v>
          </cell>
          <cell r="G13">
            <v>0.97742695239233945</v>
          </cell>
          <cell r="H13">
            <v>0.96003132548598746</v>
          </cell>
          <cell r="I13">
            <v>1</v>
          </cell>
          <cell r="J13">
            <v>0.94313803933949925</v>
          </cell>
          <cell r="K13">
            <v>0.95477103390690832</v>
          </cell>
          <cell r="L13">
            <v>1.0623649881644708</v>
          </cell>
          <cell r="M13">
            <v>0.99540859039865326</v>
          </cell>
          <cell r="N13">
            <v>0.99996363950629186</v>
          </cell>
          <cell r="O13">
            <v>1.0138839524778493</v>
          </cell>
          <cell r="P13">
            <v>0.93128584877544607</v>
          </cell>
          <cell r="Q13">
            <v>0.99019827533406013</v>
          </cell>
          <cell r="R13">
            <v>1.0003320515487253</v>
          </cell>
          <cell r="S13">
            <v>1.0696050440775311</v>
          </cell>
          <cell r="T13">
            <v>1.0571967879762116</v>
          </cell>
          <cell r="U13">
            <v>1.0581620268944079</v>
          </cell>
          <cell r="V13">
            <v>0.98409152216862716</v>
          </cell>
          <cell r="W13">
            <v>1.0159118357997485</v>
          </cell>
          <cell r="X13">
            <v>0.99201456951374734</v>
          </cell>
          <cell r="Y13">
            <v>0.99503691746714573</v>
          </cell>
          <cell r="Z13">
            <v>0.98409152216862716</v>
          </cell>
        </row>
        <row r="14">
          <cell r="C14">
            <v>1.0198903821569452</v>
          </cell>
          <cell r="D14">
            <v>0.98749512556256358</v>
          </cell>
          <cell r="E14">
            <v>0.98749512556256358</v>
          </cell>
          <cell r="F14">
            <v>1.1452962974623109</v>
          </cell>
          <cell r="G14">
            <v>1.0363561977384068</v>
          </cell>
          <cell r="H14">
            <v>1.0179117853822532</v>
          </cell>
          <cell r="I14">
            <v>1.0602901784136736</v>
          </cell>
          <cell r="J14">
            <v>1</v>
          </cell>
          <cell r="K14">
            <v>1.0123343498853634</v>
          </cell>
          <cell r="L14">
            <v>1.126415162841347</v>
          </cell>
          <cell r="M14">
            <v>1.0554219519082915</v>
          </cell>
          <cell r="N14">
            <v>1.0602516257393126</v>
          </cell>
          <cell r="O14">
            <v>1.0750111968634994</v>
          </cell>
          <cell r="P14">
            <v>0.9874332387522472</v>
          </cell>
          <cell r="Q14">
            <v>1.0498975060188624</v>
          </cell>
          <cell r="R14">
            <v>1.060642249409514</v>
          </cell>
          <cell r="S14">
            <v>1.1340917230171306</v>
          </cell>
          <cell r="T14">
            <v>1.1209353709416601</v>
          </cell>
          <cell r="U14">
            <v>1.1219588042864463</v>
          </cell>
          <cell r="V14">
            <v>1.0434225756155573</v>
          </cell>
          <cell r="W14">
            <v>1.077161341632678</v>
          </cell>
          <cell r="X14">
            <v>1.0518233048986947</v>
          </cell>
          <cell r="Y14">
            <v>1.0550278707494318</v>
          </cell>
          <cell r="Z14">
            <v>1.0434225756155573</v>
          </cell>
        </row>
        <row r="15">
          <cell r="C15">
            <v>1.0074639690655931</v>
          </cell>
          <cell r="D15">
            <v>0.9754634184589186</v>
          </cell>
          <cell r="E15">
            <v>0.9754634184589186</v>
          </cell>
          <cell r="F15">
            <v>1.1313419302545686</v>
          </cell>
          <cell r="G15">
            <v>1.0237291640412713</v>
          </cell>
          <cell r="H15">
            <v>1.0055094796472346</v>
          </cell>
          <cell r="I15">
            <v>1.0473715314843763</v>
          </cell>
          <cell r="J15">
            <v>0.98781593266418333</v>
          </cell>
          <cell r="K15">
            <v>1</v>
          </cell>
          <cell r="L15">
            <v>1.1126908446492032</v>
          </cell>
          <cell r="M15">
            <v>1.0425626197785418</v>
          </cell>
          <cell r="N15">
            <v>1.0473334485383958</v>
          </cell>
          <cell r="O15">
            <v>1.0619131880541577</v>
          </cell>
          <cell r="P15">
            <v>0.97540228568166631</v>
          </cell>
          <cell r="Q15">
            <v>1.0371054841098228</v>
          </cell>
          <cell r="R15">
            <v>1.0477193128234965</v>
          </cell>
          <cell r="S15">
            <v>1.1202738730988977</v>
          </cell>
          <cell r="T15">
            <v>1.1072778189030084</v>
          </cell>
          <cell r="U15">
            <v>1.1082887826670078</v>
          </cell>
          <cell r="V15">
            <v>1.0307094446945462</v>
          </cell>
          <cell r="W15">
            <v>1.0640371353146869</v>
          </cell>
          <cell r="X15">
            <v>1.039007818926428</v>
          </cell>
          <cell r="Y15">
            <v>1.0421733401310576</v>
          </cell>
          <cell r="Z15">
            <v>1.0307094446945462</v>
          </cell>
        </row>
        <row r="16">
          <cell r="C16">
            <v>0.90543026745512145</v>
          </cell>
          <cell r="D16">
            <v>0.87667066117224302</v>
          </cell>
          <cell r="E16">
            <v>0.87667066117224302</v>
          </cell>
          <cell r="F16">
            <v>1.0167621452940465</v>
          </cell>
          <cell r="G16">
            <v>0.92004815979592347</v>
          </cell>
          <cell r="H16">
            <v>0.90367372436163107</v>
          </cell>
          <cell r="I16">
            <v>0.94129608104628559</v>
          </cell>
          <cell r="J16">
            <v>0.8877721403159482</v>
          </cell>
          <cell r="K16">
            <v>0.89872223251308303</v>
          </cell>
          <cell r="L16">
            <v>1</v>
          </cell>
          <cell r="M16">
            <v>0.93697420518205954</v>
          </cell>
          <cell r="N16">
            <v>0.9412618550560532</v>
          </cell>
          <cell r="O16">
            <v>0.95436499110311801</v>
          </cell>
          <cell r="P16">
            <v>0.87661571978619113</v>
          </cell>
          <cell r="Q16">
            <v>0.9320697560307416</v>
          </cell>
          <cell r="R16">
            <v>0.94160863986780607</v>
          </cell>
          <cell r="S16">
            <v>1.0068150362575194</v>
          </cell>
          <cell r="T16">
            <v>0.99513519341672885</v>
          </cell>
          <cell r="U16">
            <v>0.99604376902770042</v>
          </cell>
          <cell r="V16">
            <v>0.92632149320820267</v>
          </cell>
          <cell r="W16">
            <v>0.95627382972684083</v>
          </cell>
          <cell r="X16">
            <v>0.9337794266241084</v>
          </cell>
          <cell r="Y16">
            <v>0.93662435090820051</v>
          </cell>
          <cell r="Z16">
            <v>0.92632149320820267</v>
          </cell>
        </row>
        <row r="17">
          <cell r="C17">
            <v>0.96633425173021814</v>
          </cell>
          <cell r="D17">
            <v>0.935640123627417</v>
          </cell>
          <cell r="E17">
            <v>0.935640123627417</v>
          </cell>
          <cell r="F17">
            <v>1.0851548950554981</v>
          </cell>
          <cell r="G17">
            <v>0.9819354201081264</v>
          </cell>
          <cell r="H17">
            <v>0.96445955434391273</v>
          </cell>
          <cell r="I17">
            <v>1.0046125878816334</v>
          </cell>
          <cell r="J17">
            <v>0.9474883464304642</v>
          </cell>
          <cell r="K17">
            <v>0.95917499920764204</v>
          </cell>
          <cell r="L17">
            <v>1.06726524003475</v>
          </cell>
          <cell r="M17">
            <v>1</v>
          </cell>
          <cell r="N17">
            <v>1.0045760596719528</v>
          </cell>
          <cell r="O17">
            <v>1.0185605813104313</v>
          </cell>
          <cell r="P17">
            <v>0.9355814865958445</v>
          </cell>
          <cell r="Q17">
            <v>0.99476565189928046</v>
          </cell>
          <cell r="R17">
            <v>1.0049461710473084</v>
          </cell>
          <cell r="S17">
            <v>1.0745386913419772</v>
          </cell>
          <cell r="T17">
            <v>1.0620732010689327</v>
          </cell>
          <cell r="U17">
            <v>1.0630428922364659</v>
          </cell>
          <cell r="V17">
            <v>0.98863073079820052</v>
          </cell>
          <cell r="W17">
            <v>1.0205978184223665</v>
          </cell>
          <cell r="X17">
            <v>0.99659032389549029</v>
          </cell>
          <cell r="Y17">
            <v>0.99962661269443265</v>
          </cell>
          <cell r="Z17">
            <v>0.98863073079820052</v>
          </cell>
        </row>
        <row r="18">
          <cell r="C18">
            <v>0.96193239170539002</v>
          </cell>
          <cell r="D18">
            <v>0.93137808194727734</v>
          </cell>
          <cell r="E18">
            <v>0.93137808194727734</v>
          </cell>
          <cell r="F18">
            <v>1.080211781485076</v>
          </cell>
          <cell r="G18">
            <v>0.97746249341118108</v>
          </cell>
          <cell r="H18">
            <v>0.96006623396824708</v>
          </cell>
          <cell r="I18">
            <v>1.0000363618158417</v>
          </cell>
          <cell r="J18">
            <v>0.943172333551199</v>
          </cell>
          <cell r="K18">
            <v>0.95480575111541421</v>
          </cell>
          <cell r="L18">
            <v>1.0624036176845273</v>
          </cell>
          <cell r="M18">
            <v>0.99544478526250457</v>
          </cell>
          <cell r="N18">
            <v>1</v>
          </cell>
          <cell r="O18">
            <v>1.0139208191394142</v>
          </cell>
          <cell r="P18">
            <v>0.93131971201997521</v>
          </cell>
          <cell r="Q18">
            <v>0.99023428074139463</v>
          </cell>
          <cell r="R18">
            <v>1.0003684254385643</v>
          </cell>
          <cell r="S18">
            <v>1.0696439368591673</v>
          </cell>
          <cell r="T18">
            <v>1.0572352295711245</v>
          </cell>
          <cell r="U18">
            <v>1.0582005035871604</v>
          </cell>
          <cell r="V18">
            <v>0.98412730552332772</v>
          </cell>
          <cell r="W18">
            <v>1.0159487761988333</v>
          </cell>
          <cell r="X18">
            <v>0.99205064096483631</v>
          </cell>
          <cell r="Y18">
            <v>0.99507309881629435</v>
          </cell>
          <cell r="Z18">
            <v>0.98412730552332772</v>
          </cell>
        </row>
        <row r="19">
          <cell r="C19">
            <v>0.94872535758941179</v>
          </cell>
          <cell r="D19">
            <v>0.91859054905076643</v>
          </cell>
          <cell r="E19">
            <v>0.91859054905076643</v>
          </cell>
          <cell r="F19">
            <v>1.0653808079430973</v>
          </cell>
          <cell r="G19">
            <v>0.96404223580379989</v>
          </cell>
          <cell r="H19">
            <v>0.94688482162061016</v>
          </cell>
          <cell r="I19">
            <v>0.98630617197962545</v>
          </cell>
          <cell r="J19">
            <v>0.93022286922931086</v>
          </cell>
          <cell r="K19">
            <v>0.94169656356975184</v>
          </cell>
          <cell r="L19">
            <v>1.0478171447216793</v>
          </cell>
          <cell r="M19">
            <v>0.98177763635173065</v>
          </cell>
          <cell r="N19">
            <v>0.98627030940026483</v>
          </cell>
          <cell r="O19">
            <v>1</v>
          </cell>
          <cell r="P19">
            <v>0.91853298052450649</v>
          </cell>
          <cell r="Q19">
            <v>0.97663867044556396</v>
          </cell>
          <cell r="R19">
            <v>0.98663367647154854</v>
          </cell>
          <cell r="S19">
            <v>1.0549580565542083</v>
          </cell>
          <cell r="T19">
            <v>1.0427197169779729</v>
          </cell>
          <cell r="U19">
            <v>1.0436717380804248</v>
          </cell>
          <cell r="V19">
            <v>0.97061554210774137</v>
          </cell>
          <cell r="W19">
            <v>1.0020001138364436</v>
          </cell>
          <cell r="X19">
            <v>0.97843009260512015</v>
          </cell>
          <cell r="Y19">
            <v>0.98141105304542697</v>
          </cell>
          <cell r="Z19">
            <v>0.97061554210774137</v>
          </cell>
        </row>
        <row r="20">
          <cell r="C20">
            <v>1.0328702155557492</v>
          </cell>
          <cell r="D20">
            <v>1.0000626744248498</v>
          </cell>
          <cell r="E20">
            <v>1.0000626744248498</v>
          </cell>
          <cell r="F20">
            <v>1.1598721336437334</v>
          </cell>
          <cell r="G20">
            <v>1.0495455865431271</v>
          </cell>
          <cell r="H20">
            <v>1.0308664377842089</v>
          </cell>
          <cell r="I20">
            <v>1.0737841676805318</v>
          </cell>
          <cell r="J20">
            <v>1.0127266945800129</v>
          </cell>
          <cell r="K20">
            <v>1.0252180199692102</v>
          </cell>
          <cell r="L20">
            <v>1.1407507045891245</v>
          </cell>
          <cell r="M20">
            <v>1.0688539847432694</v>
          </cell>
          <cell r="N20">
            <v>1.0737451243580589</v>
          </cell>
          <cell r="O20">
            <v>1.0886925360360753</v>
          </cell>
          <cell r="P20">
            <v>1</v>
          </cell>
          <cell r="Q20">
            <v>1.0632592309182818</v>
          </cell>
          <cell r="R20">
            <v>1.0741407193764068</v>
          </cell>
          <cell r="S20">
            <v>1.1485249620016902</v>
          </cell>
          <cell r="T20">
            <v>1.1352011730515681</v>
          </cell>
          <cell r="U20">
            <v>1.1362376313199563</v>
          </cell>
          <cell r="V20">
            <v>1.056701896053307</v>
          </cell>
          <cell r="W20">
            <v>1.090870045041034</v>
          </cell>
          <cell r="X20">
            <v>1.0652095388522802</v>
          </cell>
          <cell r="Y20">
            <v>1.0684548882338611</v>
          </cell>
          <cell r="Z20">
            <v>1.056701896053307</v>
          </cell>
        </row>
        <row r="21">
          <cell r="C21">
            <v>0.97141899691170586</v>
          </cell>
          <cell r="D21">
            <v>0.94056335966267368</v>
          </cell>
          <cell r="E21">
            <v>0.94056335966267368</v>
          </cell>
          <cell r="F21">
            <v>1.0908648614712819</v>
          </cell>
          <cell r="G21">
            <v>0.98710225693191389</v>
          </cell>
          <cell r="H21">
            <v>0.96953443507271786</v>
          </cell>
          <cell r="I21">
            <v>1.0098987494829084</v>
          </cell>
          <cell r="J21">
            <v>0.95247392651872242</v>
          </cell>
          <cell r="K21">
            <v>0.96422207318509023</v>
          </cell>
          <cell r="L21">
            <v>1.072881073041724</v>
          </cell>
          <cell r="M21">
            <v>1.0052618906681445</v>
          </cell>
          <cell r="N21">
            <v>1.009862029065782</v>
          </cell>
          <cell r="O21">
            <v>1.0239201357281686</v>
          </cell>
          <cell r="P21">
            <v>0.94050441408945196</v>
          </cell>
          <cell r="Q21">
            <v>1</v>
          </cell>
          <cell r="R21">
            <v>1.01023408792673</v>
          </cell>
          <cell r="S21">
            <v>1.0801927964545097</v>
          </cell>
          <cell r="T21">
            <v>1.0676617141345237</v>
          </cell>
          <cell r="U21">
            <v>1.0686365077109623</v>
          </cell>
          <cell r="V21">
            <v>0.99383279761482846</v>
          </cell>
          <cell r="W21">
            <v>1.0259680925590517</v>
          </cell>
          <cell r="X21">
            <v>1.0018342732207592</v>
          </cell>
          <cell r="Y21">
            <v>1.0048865386393984</v>
          </cell>
          <cell r="Z21">
            <v>0.99383279761482846</v>
          </cell>
        </row>
        <row r="22">
          <cell r="C22">
            <v>0.9615781218641285</v>
          </cell>
          <cell r="D22">
            <v>0.9310350649451562</v>
          </cell>
          <cell r="E22">
            <v>0.9310350649451562</v>
          </cell>
          <cell r="F22">
            <v>1.0798139505567743</v>
          </cell>
          <cell r="G22">
            <v>0.97710250399262533</v>
          </cell>
          <cell r="H22">
            <v>0.95971265141375428</v>
          </cell>
          <cell r="I22">
            <v>0.99966805867290642</v>
          </cell>
          <cell r="J22">
            <v>0.94282497284708855</v>
          </cell>
          <cell r="K22">
            <v>0.95445410594284275</v>
          </cell>
          <cell r="L22">
            <v>1.062012345320442</v>
          </cell>
          <cell r="M22">
            <v>0.99507817315015601</v>
          </cell>
          <cell r="N22">
            <v>0.99963171024874886</v>
          </cell>
          <cell r="O22">
            <v>1.013547402493145</v>
          </cell>
          <cell r="P22">
            <v>0.9309767165149001</v>
          </cell>
          <cell r="Q22">
            <v>0.98986958760445998</v>
          </cell>
          <cell r="R22">
            <v>1</v>
          </cell>
          <cell r="S22">
            <v>1.0692499979597341</v>
          </cell>
          <cell r="T22">
            <v>1.0568458606714117</v>
          </cell>
          <cell r="U22">
            <v>1.0578107791869207</v>
          </cell>
          <cell r="V22">
            <v>0.98376486152277709</v>
          </cell>
          <cell r="W22">
            <v>1.0155746126767631</v>
          </cell>
          <cell r="X22">
            <v>0.99168527888104685</v>
          </cell>
          <cell r="Y22">
            <v>0.99470662359225459</v>
          </cell>
          <cell r="Z22">
            <v>0.98376486152277709</v>
          </cell>
        </row>
        <row r="23">
          <cell r="C23">
            <v>0.89930149515917013</v>
          </cell>
          <cell r="D23">
            <v>0.87073655994546684</v>
          </cell>
          <cell r="E23">
            <v>0.87073655994546684</v>
          </cell>
          <cell r="F23">
            <v>1.0098797779913002</v>
          </cell>
          <cell r="G23">
            <v>0.91382044036199406</v>
          </cell>
          <cell r="H23">
            <v>0.89755684194062102</v>
          </cell>
          <cell r="I23">
            <v>0.93492453643245377</v>
          </cell>
          <cell r="J23">
            <v>0.88176289422129472</v>
          </cell>
          <cell r="K23">
            <v>0.8926388662745508</v>
          </cell>
          <cell r="L23">
            <v>0.99323109408173715</v>
          </cell>
          <cell r="M23">
            <v>0.93063191493934316</v>
          </cell>
          <cell r="N23">
            <v>0.93489054211472922</v>
          </cell>
          <cell r="O23">
            <v>0.94790498426665726</v>
          </cell>
          <cell r="P23">
            <v>0.87068199045248817</v>
          </cell>
          <cell r="Q23">
            <v>0.92576066354291142</v>
          </cell>
          <cell r="R23">
            <v>0.9352349795727174</v>
          </cell>
          <cell r="S23">
            <v>1</v>
          </cell>
          <cell r="T23">
            <v>0.98839921691653876</v>
          </cell>
          <cell r="U23">
            <v>0.98930164246468</v>
          </cell>
          <cell r="V23">
            <v>0.92005131017061159</v>
          </cell>
          <cell r="W23">
            <v>0.94980090214132296</v>
          </cell>
          <cell r="X23">
            <v>0.92745876153688045</v>
          </cell>
          <cell r="Y23">
            <v>0.93028442879614892</v>
          </cell>
          <cell r="Z23">
            <v>0.92005131017061159</v>
          </cell>
        </row>
        <row r="24">
          <cell r="C24">
            <v>0.90985654355805501</v>
          </cell>
          <cell r="D24">
            <v>0.8809563433911467</v>
          </cell>
          <cell r="E24">
            <v>0.8809563433911467</v>
          </cell>
          <cell r="F24">
            <v>1.0217326771481803</v>
          </cell>
          <cell r="G24">
            <v>0.92454589676102283</v>
          </cell>
          <cell r="H24">
            <v>0.90809141344798483</v>
          </cell>
          <cell r="I24">
            <v>0.94589769035743743</v>
          </cell>
          <cell r="J24">
            <v>0.89211209309947426</v>
          </cell>
          <cell r="K24">
            <v>0.90311571579272709</v>
          </cell>
          <cell r="L24">
            <v>1.0048885886213794</v>
          </cell>
          <cell r="M24">
            <v>0.94155468662003861</v>
          </cell>
          <cell r="N24">
            <v>0.94586329705041861</v>
          </cell>
          <cell r="O24">
            <v>0.95903048893926746</v>
          </cell>
          <cell r="P24">
            <v>0.88090113341926013</v>
          </cell>
          <cell r="Q24">
            <v>0.93662626163440532</v>
          </cell>
          <cell r="R24">
            <v>0.94621177715045623</v>
          </cell>
          <cell r="S24">
            <v>1.0117369407876016</v>
          </cell>
          <cell r="T24">
            <v>1</v>
          </cell>
          <cell r="U24">
            <v>1.0009130172633649</v>
          </cell>
          <cell r="V24">
            <v>0.93084989791963935</v>
          </cell>
          <cell r="W24">
            <v>0.96094865908976634</v>
          </cell>
          <cell r="X24">
            <v>0.93834429010398113</v>
          </cell>
          <cell r="Y24">
            <v>0.94120312205255718</v>
          </cell>
          <cell r="Z24">
            <v>0.93084989791963935</v>
          </cell>
        </row>
        <row r="25">
          <cell r="C25">
            <v>0.90902658659163904</v>
          </cell>
          <cell r="D25">
            <v>0.88015274873715155</v>
          </cell>
          <cell r="E25">
            <v>0.88015274873715155</v>
          </cell>
          <cell r="F25">
            <v>1.0208006685153712</v>
          </cell>
          <cell r="G25">
            <v>0.92370254039542765</v>
          </cell>
          <cell r="H25">
            <v>0.90726306660576028</v>
          </cell>
          <cell r="I25">
            <v>0.94503485721831537</v>
          </cell>
          <cell r="J25">
            <v>0.89129832234436557</v>
          </cell>
          <cell r="K25">
            <v>0.90229190770439849</v>
          </cell>
          <cell r="L25">
            <v>1.0039719449037481</v>
          </cell>
          <cell r="M25">
            <v>0.94069581510127587</v>
          </cell>
          <cell r="N25">
            <v>0.94500049528433561</v>
          </cell>
          <cell r="O25">
            <v>0.95815567626584563</v>
          </cell>
          <cell r="P25">
            <v>0.88009758912694136</v>
          </cell>
          <cell r="Q25">
            <v>0.93577188574814563</v>
          </cell>
          <cell r="R25">
            <v>0.94534865750625408</v>
          </cell>
          <cell r="S25">
            <v>1.0108140501097995</v>
          </cell>
          <cell r="T25">
            <v>0.99908781557676074</v>
          </cell>
          <cell r="U25">
            <v>1</v>
          </cell>
          <cell r="V25">
            <v>0.93000079114238332</v>
          </cell>
          <cell r="W25">
            <v>0.96007209669141202</v>
          </cell>
          <cell r="X25">
            <v>0.93748834705891282</v>
          </cell>
          <cell r="Y25">
            <v>0.94034457122551673</v>
          </cell>
          <cell r="Z25">
            <v>0.93000079114238332</v>
          </cell>
        </row>
        <row r="26">
          <cell r="C26">
            <v>0.97744711106645388</v>
          </cell>
          <cell r="D26">
            <v>0.94640000000000002</v>
          </cell>
          <cell r="E26">
            <v>0.94640000000000002</v>
          </cell>
          <cell r="F26">
            <v>1.0976341936886445</v>
          </cell>
          <cell r="G26">
            <v>0.9932276931300037</v>
          </cell>
          <cell r="H26">
            <v>0.9755508546302496</v>
          </cell>
          <cell r="I26">
            <v>1.0161656486952713</v>
          </cell>
          <cell r="J26">
            <v>0.95838447755460854</v>
          </cell>
          <cell r="K26">
            <v>0.97020552702546825</v>
          </cell>
          <cell r="L26">
            <v>1.0795388073492937</v>
          </cell>
          <cell r="M26">
            <v>1.0115000159792931</v>
          </cell>
          <cell r="N26">
            <v>1.0161287004105954</v>
          </cell>
          <cell r="O26">
            <v>1.0302740442713794</v>
          </cell>
          <cell r="P26">
            <v>0.94634068864162746</v>
          </cell>
          <cell r="Q26">
            <v>1.006205472791774</v>
          </cell>
          <cell r="R26">
            <v>1.0165030680726819</v>
          </cell>
          <cell r="S26">
            <v>1.0868959034627785</v>
          </cell>
          <cell r="T26">
            <v>1.0742870598524041</v>
          </cell>
          <cell r="U26">
            <v>1.0752679024838592</v>
          </cell>
          <cell r="V26">
            <v>1</v>
          </cell>
          <cell r="W26">
            <v>1.0323347096426554</v>
          </cell>
          <cell r="X26">
            <v>1.0080511285450973</v>
          </cell>
          <cell r="Y26">
            <v>1.0111223347137452</v>
          </cell>
          <cell r="Z26">
            <v>1</v>
          </cell>
        </row>
        <row r="27">
          <cell r="C27">
            <v>0.94683158663220679</v>
          </cell>
          <cell r="D27">
            <v>0.9167569308287602</v>
          </cell>
          <cell r="E27">
            <v>0.9167569308287602</v>
          </cell>
          <cell r="F27">
            <v>1.0632541785489249</v>
          </cell>
          <cell r="G27">
            <v>0.96211789049872332</v>
          </cell>
          <cell r="H27">
            <v>0.94499472459657818</v>
          </cell>
          <cell r="I27">
            <v>0.98433738515584634</v>
          </cell>
          <cell r="J27">
            <v>0.92836603148445451</v>
          </cell>
          <cell r="K27">
            <v>0.93981682293847002</v>
          </cell>
          <cell r="L27">
            <v>1.0457255745309371</v>
          </cell>
          <cell r="M27">
            <v>0.97981788903467726</v>
          </cell>
          <cell r="N27">
            <v>0.9843015941625467</v>
          </cell>
          <cell r="O27">
            <v>0.99800387863352058</v>
          </cell>
          <cell r="P27">
            <v>0.91669947721626555</v>
          </cell>
          <cell r="Q27">
            <v>0.97468918112815761</v>
          </cell>
          <cell r="R27">
            <v>0.98466423590905561</v>
          </cell>
          <cell r="S27">
            <v>1.0528522322367808</v>
          </cell>
          <cell r="T27">
            <v>1.0406383218716639</v>
          </cell>
          <cell r="U27">
            <v>1.0415884426244519</v>
          </cell>
          <cell r="V27">
            <v>0.96867807568550313</v>
          </cell>
          <cell r="W27">
            <v>1</v>
          </cell>
          <cell r="X27">
            <v>0.97647702739166464</v>
          </cell>
          <cell r="Y27">
            <v>0.97945203747314391</v>
          </cell>
          <cell r="Z27">
            <v>0.96867807568550313</v>
          </cell>
        </row>
        <row r="28">
          <cell r="C28">
            <v>0.9696404114711783</v>
          </cell>
          <cell r="D28">
            <v>0.93884126826575032</v>
          </cell>
          <cell r="E28">
            <v>0.93884126826575032</v>
          </cell>
          <cell r="F28">
            <v>1.0888675808268184</v>
          </cell>
          <cell r="G28">
            <v>0.98529495677814671</v>
          </cell>
          <cell r="H28">
            <v>0.9677593001043957</v>
          </cell>
          <cell r="I28">
            <v>1.0080497108930233</v>
          </cell>
          <cell r="J28">
            <v>0.95073002788839511</v>
          </cell>
          <cell r="K28">
            <v>0.96245666469889191</v>
          </cell>
          <cell r="L28">
            <v>1.070916719182065</v>
          </cell>
          <cell r="M28">
            <v>1.0034213417717943</v>
          </cell>
          <cell r="N28">
            <v>1.008013057707853</v>
          </cell>
          <cell r="O28">
            <v>1.0220454251743718</v>
          </cell>
          <cell r="P28">
            <v>0.93878243061685229</v>
          </cell>
          <cell r="Q28">
            <v>0.99816908517726965</v>
          </cell>
          <cell r="R28">
            <v>1.0083844353607174</v>
          </cell>
          <cell r="S28">
            <v>1.0782150554520746</v>
          </cell>
          <cell r="T28">
            <v>1.065706916476453</v>
          </cell>
          <cell r="U28">
            <v>1.0666799252888834</v>
          </cell>
          <cell r="V28">
            <v>0.99201317441435988</v>
          </cell>
          <cell r="W28">
            <v>1.0240896323707371</v>
          </cell>
          <cell r="X28">
            <v>1</v>
          </cell>
          <cell r="Y28">
            <v>1.0030466769806414</v>
          </cell>
          <cell r="Z28">
            <v>0.99201317441435988</v>
          </cell>
        </row>
        <row r="29">
          <cell r="C29">
            <v>0.96669520344753834</v>
          </cell>
          <cell r="D29">
            <v>0.93598961026603322</v>
          </cell>
          <cell r="E29">
            <v>0.93598961026603322</v>
          </cell>
          <cell r="F29">
            <v>1.085560229464609</v>
          </cell>
          <cell r="G29">
            <v>0.98230219927956819</v>
          </cell>
          <cell r="H29">
            <v>0.96481980581156268</v>
          </cell>
          <cell r="I29">
            <v>1.0049878375824364</v>
          </cell>
          <cell r="J29">
            <v>0.94784225869754213</v>
          </cell>
          <cell r="K29">
            <v>0.95953327675245081</v>
          </cell>
          <cell r="L29">
            <v>1.0676638921787023</v>
          </cell>
          <cell r="M29">
            <v>1.0003735267757237</v>
          </cell>
          <cell r="N29">
            <v>1.0049512957284912</v>
          </cell>
          <cell r="O29">
            <v>1.0189410409602475</v>
          </cell>
          <cell r="P29">
            <v>0.93593095133195936</v>
          </cell>
          <cell r="Q29">
            <v>0.995137223505835</v>
          </cell>
          <cell r="R29">
            <v>1.0053215453503557</v>
          </cell>
          <cell r="S29">
            <v>1.0749400603147445</v>
          </cell>
          <cell r="T29">
            <v>1.0624699138473104</v>
          </cell>
          <cell r="U29">
            <v>1.0634399672204589</v>
          </cell>
          <cell r="V29">
            <v>0.98900001084745692</v>
          </cell>
          <cell r="W29">
            <v>1.0209790390347924</v>
          </cell>
          <cell r="X29">
            <v>0.99696257706589242</v>
          </cell>
          <cell r="Y29">
            <v>1</v>
          </cell>
          <cell r="Z29">
            <v>0.98900001084745692</v>
          </cell>
        </row>
        <row r="30">
          <cell r="C30">
            <v>0.97744711106645388</v>
          </cell>
          <cell r="D30">
            <v>0.94640000000000002</v>
          </cell>
          <cell r="E30">
            <v>0.94640000000000002</v>
          </cell>
          <cell r="F30">
            <v>1.0976341936886445</v>
          </cell>
          <cell r="G30">
            <v>0.9932276931300037</v>
          </cell>
          <cell r="H30">
            <v>0.9755508546302496</v>
          </cell>
          <cell r="I30">
            <v>1.0161656486952713</v>
          </cell>
          <cell r="J30">
            <v>0.95838447755460854</v>
          </cell>
          <cell r="K30">
            <v>0.97020552702546825</v>
          </cell>
          <cell r="L30">
            <v>1.0795388073492937</v>
          </cell>
          <cell r="M30">
            <v>1.0115000159792931</v>
          </cell>
          <cell r="N30">
            <v>1.0161287004105954</v>
          </cell>
          <cell r="O30">
            <v>1.0302740442713794</v>
          </cell>
          <cell r="P30">
            <v>0.94634068864162746</v>
          </cell>
          <cell r="Q30">
            <v>1.006205472791774</v>
          </cell>
          <cell r="R30">
            <v>1.0165030680726819</v>
          </cell>
          <cell r="S30">
            <v>1.0868959034627785</v>
          </cell>
          <cell r="T30">
            <v>1.0742870598524041</v>
          </cell>
          <cell r="U30">
            <v>1.0752679024838592</v>
          </cell>
          <cell r="V30">
            <v>1</v>
          </cell>
          <cell r="W30">
            <v>1.0323347096426554</v>
          </cell>
          <cell r="X30">
            <v>1.0080511285450973</v>
          </cell>
          <cell r="Y30">
            <v>1.0111223347137452</v>
          </cell>
          <cell r="Z30">
            <v>1</v>
          </cell>
        </row>
        <row r="35">
          <cell r="C35">
            <v>1</v>
          </cell>
          <cell r="D35">
            <v>1.0564883797632827</v>
          </cell>
          <cell r="E35">
            <v>1.0319598161524466</v>
          </cell>
          <cell r="F35">
            <v>0.98631379372443007</v>
          </cell>
          <cell r="G35">
            <v>1.0319598161524466</v>
          </cell>
          <cell r="H35">
            <v>0.99329849279588001</v>
          </cell>
          <cell r="I35">
            <v>0.99618373310284902</v>
          </cell>
          <cell r="J35">
            <v>0.99593490107989358</v>
          </cell>
          <cell r="K35">
            <v>0.99953652538857651</v>
          </cell>
          <cell r="L35">
            <v>0.99953652538857651</v>
          </cell>
          <cell r="M35">
            <v>1.016987679079665</v>
          </cell>
          <cell r="N35">
            <v>0.99108442069876046</v>
          </cell>
          <cell r="O35">
            <v>1.0072822285418261</v>
          </cell>
          <cell r="P35">
            <v>1.0080951997231959</v>
          </cell>
          <cell r="Q35">
            <v>1.0221479140528664</v>
          </cell>
          <cell r="R35">
            <v>0.99127258324581358</v>
          </cell>
          <cell r="S35">
            <v>1.0433678429060247</v>
          </cell>
          <cell r="T35">
            <v>1.0193878386773862</v>
          </cell>
          <cell r="U35">
            <v>1.032011785131977</v>
          </cell>
          <cell r="V35">
            <v>0.99538462572361075</v>
          </cell>
          <cell r="W35">
            <v>0.96783410234161693</v>
          </cell>
          <cell r="X35">
            <v>0.98735739841575454</v>
          </cell>
          <cell r="Y35">
            <v>0.96697895601099526</v>
          </cell>
          <cell r="Z35">
            <v>0.98303921657991655</v>
          </cell>
        </row>
        <row r="36">
          <cell r="C36">
            <v>0.94653194408447772</v>
          </cell>
          <cell r="D36">
            <v>1</v>
          </cell>
          <cell r="E36">
            <v>0.97678293099983549</v>
          </cell>
          <cell r="F36">
            <v>0.93357751265132127</v>
          </cell>
          <cell r="G36">
            <v>0.97678293099983549</v>
          </cell>
          <cell r="H36">
            <v>0.94018875344226593</v>
          </cell>
          <cell r="I36">
            <v>0.94291972555917214</v>
          </cell>
          <cell r="J36">
            <v>0.94268419810073367</v>
          </cell>
          <cell r="K36">
            <v>0.94609325055949323</v>
          </cell>
          <cell r="L36">
            <v>0.94609325055949323</v>
          </cell>
          <cell r="M36">
            <v>0.96261132498923629</v>
          </cell>
          <cell r="N36">
            <v>0.93809306347583621</v>
          </cell>
          <cell r="O36">
            <v>0.95342480602343982</v>
          </cell>
          <cell r="P36">
            <v>0.9541943092162265</v>
          </cell>
          <cell r="Q36">
            <v>0.96749565223035339</v>
          </cell>
          <cell r="R36">
            <v>0.93827116533730215</v>
          </cell>
          <cell r="S36">
            <v>0.98758099274106748</v>
          </cell>
          <cell r="T36">
            <v>0.96488315271938041</v>
          </cell>
          <cell r="U36">
            <v>0.97683212129906261</v>
          </cell>
          <cell r="V36">
            <v>0.94216334489796949</v>
          </cell>
          <cell r="W36">
            <v>0.91608589444066602</v>
          </cell>
          <cell r="X36">
            <v>0.93456531782865637</v>
          </cell>
          <cell r="Y36">
            <v>0.91527647112186605</v>
          </cell>
          <cell r="Z36">
            <v>0.93047802078067032</v>
          </cell>
        </row>
        <row r="37">
          <cell r="C37">
            <v>0.96902997999320817</v>
          </cell>
          <cell r="D37">
            <v>1.0237689135050707</v>
          </cell>
          <cell r="E37">
            <v>1</v>
          </cell>
          <cell r="F37">
            <v>0.95576763579980961</v>
          </cell>
          <cell r="G37">
            <v>1</v>
          </cell>
          <cell r="H37">
            <v>0.96253601860127547</v>
          </cell>
          <cell r="I37">
            <v>0.96533190295821314</v>
          </cell>
          <cell r="J37">
            <v>0.96509077726798698</v>
          </cell>
          <cell r="K37">
            <v>0.9685808591997731</v>
          </cell>
          <cell r="L37">
            <v>0.9685808591997731</v>
          </cell>
          <cell r="M37">
            <v>0.98549155031190694</v>
          </cell>
          <cell r="N37">
            <v>0.96039051636130013</v>
          </cell>
          <cell r="O37">
            <v>0.97608667777139979</v>
          </cell>
          <cell r="P37">
            <v>0.97687447121901771</v>
          </cell>
          <cell r="Q37">
            <v>0.99049197270474865</v>
          </cell>
          <cell r="R37">
            <v>0.96057285151050642</v>
          </cell>
          <cell r="S37">
            <v>1.0110547199367819</v>
          </cell>
          <cell r="T37">
            <v>0.9878173769188674</v>
          </cell>
          <cell r="U37">
            <v>1.0000503594991947</v>
          </cell>
          <cell r="V37">
            <v>0.96455754395049742</v>
          </cell>
          <cell r="W37">
            <v>0.93786026082884155</v>
          </cell>
          <cell r="X37">
            <v>0.95677892003296472</v>
          </cell>
          <cell r="Y37">
            <v>0.93703159839718797</v>
          </cell>
          <cell r="Z37">
            <v>0.95259447237497552</v>
          </cell>
        </row>
        <row r="38">
          <cell r="C38">
            <v>1.0138761176845041</v>
          </cell>
          <cell r="D38">
            <v>1.0711483368531891</v>
          </cell>
          <cell r="E38">
            <v>1.0462794120070571</v>
          </cell>
          <cell r="F38">
            <v>1</v>
          </cell>
          <cell r="G38">
            <v>1.0462794120070571</v>
          </cell>
          <cell r="H38">
            <v>1.0070816195777563</v>
          </cell>
          <cell r="I38">
            <v>1.0100068958187729</v>
          </cell>
          <cell r="J38">
            <v>1.0097546109733833</v>
          </cell>
          <cell r="K38">
            <v>1.0134062118448288</v>
          </cell>
          <cell r="L38">
            <v>1.0134062118448288</v>
          </cell>
          <cell r="M38">
            <v>1.0310995197982653</v>
          </cell>
          <cell r="N38">
            <v>1.0048368247556552</v>
          </cell>
          <cell r="O38">
            <v>1.0212593952865821</v>
          </cell>
          <cell r="P38">
            <v>1.0220836473517387</v>
          </cell>
          <cell r="Q38">
            <v>1.0363313587992347</v>
          </cell>
          <cell r="R38">
            <v>1.005027598268355</v>
          </cell>
          <cell r="S38">
            <v>1.057845737882416</v>
          </cell>
          <cell r="T38">
            <v>1.0335329842930261</v>
          </cell>
          <cell r="U38">
            <v>1.0463321021142638</v>
          </cell>
          <cell r="V38">
            <v>1.0091966999314976</v>
          </cell>
          <cell r="W38">
            <v>0.98126388224478556</v>
          </cell>
          <cell r="X38">
            <v>1.0010580858728375</v>
          </cell>
          <cell r="Y38">
            <v>0.98039686980304286</v>
          </cell>
          <cell r="Z38">
            <v>0.99667998443766226</v>
          </cell>
        </row>
        <row r="39">
          <cell r="C39">
            <v>0.96902997999320817</v>
          </cell>
          <cell r="D39">
            <v>1.0237689135050707</v>
          </cell>
          <cell r="E39">
            <v>1</v>
          </cell>
          <cell r="F39">
            <v>0.95576763579980961</v>
          </cell>
          <cell r="G39">
            <v>1</v>
          </cell>
          <cell r="H39">
            <v>0.96253601860127547</v>
          </cell>
          <cell r="I39">
            <v>0.96533190295821314</v>
          </cell>
          <cell r="J39">
            <v>0.96509077726798698</v>
          </cell>
          <cell r="K39">
            <v>0.9685808591997731</v>
          </cell>
          <cell r="L39">
            <v>0.9685808591997731</v>
          </cell>
          <cell r="M39">
            <v>0.98549155031190694</v>
          </cell>
          <cell r="N39">
            <v>0.96039051636130013</v>
          </cell>
          <cell r="O39">
            <v>0.97608667777139979</v>
          </cell>
          <cell r="P39">
            <v>0.97687447121901771</v>
          </cell>
          <cell r="Q39">
            <v>0.99049197270474865</v>
          </cell>
          <cell r="R39">
            <v>0.96057285151050642</v>
          </cell>
          <cell r="S39">
            <v>1.0110547199367819</v>
          </cell>
          <cell r="T39">
            <v>0.9878173769188674</v>
          </cell>
          <cell r="U39">
            <v>1.0000503594991947</v>
          </cell>
          <cell r="V39">
            <v>0.96455754395049742</v>
          </cell>
          <cell r="W39">
            <v>0.93786026082884155</v>
          </cell>
          <cell r="X39">
            <v>0.95677892003296472</v>
          </cell>
          <cell r="Y39">
            <v>0.93703159839718797</v>
          </cell>
          <cell r="Z39">
            <v>0.95259447237497552</v>
          </cell>
        </row>
        <row r="40">
          <cell r="C40">
            <v>1.0067467203994813</v>
          </cell>
          <cell r="D40">
            <v>1.0636162114668466</v>
          </cell>
          <cell r="E40">
            <v>1.0389221604955272</v>
          </cell>
          <cell r="F40">
            <v>0.99296817711684038</v>
          </cell>
          <cell r="G40">
            <v>1.0389221604955272</v>
          </cell>
          <cell r="H40">
            <v>1</v>
          </cell>
          <cell r="I40">
            <v>1.0029047062166054</v>
          </cell>
          <cell r="J40">
            <v>1.0026541953935646</v>
          </cell>
          <cell r="K40">
            <v>1.0062801188544421</v>
          </cell>
          <cell r="L40">
            <v>1.0062801188544421</v>
          </cell>
          <cell r="M40">
            <v>1.023849010600133</v>
          </cell>
          <cell r="N40">
            <v>0.99777099017749693</v>
          </cell>
          <cell r="O40">
            <v>1.0140780801011642</v>
          </cell>
          <cell r="P40">
            <v>1.0148965361717874</v>
          </cell>
          <cell r="Q40">
            <v>1.0290440602358941</v>
          </cell>
          <cell r="R40">
            <v>0.99796042220464454</v>
          </cell>
          <cell r="S40">
            <v>1.0504071540159214</v>
          </cell>
          <cell r="T40">
            <v>1.0262653634035741</v>
          </cell>
          <cell r="U40">
            <v>1.0389744800952321</v>
          </cell>
          <cell r="V40">
            <v>1.0021002074833103</v>
          </cell>
          <cell r="W40">
            <v>0.9743638084231987</v>
          </cell>
          <cell r="X40">
            <v>0.99401882271722486</v>
          </cell>
          <cell r="Y40">
            <v>0.97350289265938372</v>
          </cell>
          <cell r="Z40">
            <v>0.98967150731590636</v>
          </cell>
        </row>
        <row r="41">
          <cell r="C41">
            <v>1.0038308865828036</v>
          </cell>
          <cell r="D41">
            <v>1.0605356669222059</v>
          </cell>
          <cell r="E41">
            <v>1.0359131371661374</v>
          </cell>
          <cell r="F41">
            <v>0.99009225000324319</v>
          </cell>
          <cell r="G41">
            <v>1.0359131371661374</v>
          </cell>
          <cell r="H41">
            <v>0.99710370666465098</v>
          </cell>
          <cell r="I41">
            <v>1</v>
          </cell>
          <cell r="J41">
            <v>0.99975021472978642</v>
          </cell>
          <cell r="K41">
            <v>1.0033656364527099</v>
          </cell>
          <cell r="L41">
            <v>1.0033656364527099</v>
          </cell>
          <cell r="M41">
            <v>1.020883643534328</v>
          </cell>
          <cell r="N41">
            <v>0.99488115270844113</v>
          </cell>
          <cell r="O41">
            <v>1.0111410125162437</v>
          </cell>
          <cell r="P41">
            <v>1.0119570980980044</v>
          </cell>
          <cell r="Q41">
            <v>1.0260636467824524</v>
          </cell>
          <cell r="R41">
            <v>0.9950700360848711</v>
          </cell>
          <cell r="S41">
            <v>1.0473648667763422</v>
          </cell>
          <cell r="T41">
            <v>1.0232929978712488</v>
          </cell>
          <cell r="U41">
            <v>1.0359653052329345</v>
          </cell>
          <cell r="V41">
            <v>0.99919783133102447</v>
          </cell>
          <cell r="W41">
            <v>0.9715417650186573</v>
          </cell>
          <cell r="X41">
            <v>0.99113985262577742</v>
          </cell>
          <cell r="Y41">
            <v>0.97068334271943135</v>
          </cell>
          <cell r="Z41">
            <v>0.98680512832508238</v>
          </cell>
        </row>
        <row r="42">
          <cell r="C42">
            <v>1.0040816913994064</v>
          </cell>
          <cell r="D42">
            <v>1.0608006392965352</v>
          </cell>
          <cell r="E42">
            <v>1.0361719576585688</v>
          </cell>
          <cell r="F42">
            <v>0.99033962225339089</v>
          </cell>
          <cell r="G42">
            <v>1.0361719576585688</v>
          </cell>
          <cell r="H42">
            <v>0.99735283071096825</v>
          </cell>
          <cell r="I42">
            <v>1.0002498476784834</v>
          </cell>
          <cell r="J42">
            <v>1</v>
          </cell>
          <cell r="K42">
            <v>1.0036163250276475</v>
          </cell>
          <cell r="L42">
            <v>1.0036163250276475</v>
          </cell>
          <cell r="M42">
            <v>1.0211387089426667</v>
          </cell>
          <cell r="N42">
            <v>0.99512972145481227</v>
          </cell>
          <cell r="O42">
            <v>1.0113936437508402</v>
          </cell>
          <cell r="P42">
            <v>1.012209933229689</v>
          </cell>
          <cell r="Q42">
            <v>1.0263200064025773</v>
          </cell>
          <cell r="R42">
            <v>0.99531865202331538</v>
          </cell>
          <cell r="S42">
            <v>1.0476265484568315</v>
          </cell>
          <cell r="T42">
            <v>1.0235486652511754</v>
          </cell>
          <cell r="U42">
            <v>1.0362241387594362</v>
          </cell>
          <cell r="V42">
            <v>0.99944747858952809</v>
          </cell>
          <cell r="W42">
            <v>0.97178450247319681</v>
          </cell>
          <cell r="X42">
            <v>0.99138748661700837</v>
          </cell>
          <cell r="Y42">
            <v>0.97092586569915229</v>
          </cell>
          <cell r="Z42">
            <v>0.98705167929550996</v>
          </cell>
        </row>
        <row r="43">
          <cell r="C43">
            <v>1.0004636895197434</v>
          </cell>
          <cell r="D43">
            <v>1.0569782623527098</v>
          </cell>
          <cell r="E43">
            <v>1.0324383251039928</v>
          </cell>
          <cell r="F43">
            <v>0.98677113709375852</v>
          </cell>
          <cell r="G43">
            <v>1.0324383251039928</v>
          </cell>
          <cell r="H43">
            <v>0.99375907489696647</v>
          </cell>
          <cell r="I43">
            <v>0.99664565305962771</v>
          </cell>
          <cell r="J43">
            <v>0.99639670565587102</v>
          </cell>
          <cell r="K43">
            <v>1</v>
          </cell>
          <cell r="L43">
            <v>1</v>
          </cell>
          <cell r="M43">
            <v>1.0174592456081626</v>
          </cell>
          <cell r="N43">
            <v>0.99154397615781953</v>
          </cell>
          <cell r="O43">
            <v>1.0077492947546247</v>
          </cell>
          <cell r="P43">
            <v>1.0085626429022112</v>
          </cell>
          <cell r="Q43">
            <v>1.0226218733282404</v>
          </cell>
          <cell r="R43">
            <v>0.99173222595387367</v>
          </cell>
          <cell r="S43">
            <v>1.0438516416400176</v>
          </cell>
          <cell r="T43">
            <v>1.0198605181347349</v>
          </cell>
          <cell r="U43">
            <v>1.0324903181809946</v>
          </cell>
          <cell r="V43">
            <v>0.9958461751426726</v>
          </cell>
          <cell r="W43">
            <v>0.96828287687172299</v>
          </cell>
          <cell r="X43">
            <v>0.98781522569364111</v>
          </cell>
          <cell r="Y43">
            <v>0.96742733401871006</v>
          </cell>
          <cell r="Z43">
            <v>0.98349504156214151</v>
          </cell>
        </row>
        <row r="44">
          <cell r="C44">
            <v>1.0004636895197434</v>
          </cell>
          <cell r="D44">
            <v>1.0569782623527098</v>
          </cell>
          <cell r="E44">
            <v>1.0324383251039928</v>
          </cell>
          <cell r="F44">
            <v>0.98677113709375852</v>
          </cell>
          <cell r="G44">
            <v>1.0324383251039928</v>
          </cell>
          <cell r="H44">
            <v>0.99375907489696647</v>
          </cell>
          <cell r="I44">
            <v>0.99664565305962771</v>
          </cell>
          <cell r="J44">
            <v>0.99639670565587102</v>
          </cell>
          <cell r="K44">
            <v>1</v>
          </cell>
          <cell r="L44">
            <v>1</v>
          </cell>
          <cell r="M44">
            <v>1.0174592456081626</v>
          </cell>
          <cell r="N44">
            <v>0.99154397615781953</v>
          </cell>
          <cell r="O44">
            <v>1.0077492947546247</v>
          </cell>
          <cell r="P44">
            <v>1.0085626429022112</v>
          </cell>
          <cell r="Q44">
            <v>1.0226218733282404</v>
          </cell>
          <cell r="R44">
            <v>0.99173222595387367</v>
          </cell>
          <cell r="S44">
            <v>1.0438516416400176</v>
          </cell>
          <cell r="T44">
            <v>1.0198605181347349</v>
          </cell>
          <cell r="U44">
            <v>1.0324903181809946</v>
          </cell>
          <cell r="V44">
            <v>0.9958461751426726</v>
          </cell>
          <cell r="W44">
            <v>0.96828287687172299</v>
          </cell>
          <cell r="X44">
            <v>0.98781522569364111</v>
          </cell>
          <cell r="Y44">
            <v>0.96742733401871006</v>
          </cell>
          <cell r="Z44">
            <v>0.98349504156214151</v>
          </cell>
        </row>
        <row r="45">
          <cell r="C45">
            <v>0.983296081723391</v>
          </cell>
          <cell r="D45">
            <v>1.0388408842075298</v>
          </cell>
          <cell r="E45">
            <v>1.0147220437186917</v>
          </cell>
          <cell r="F45">
            <v>0.96983848871896494</v>
          </cell>
          <cell r="G45">
            <v>1.0147220437186917</v>
          </cell>
          <cell r="H45">
            <v>0.97670651594793878</v>
          </cell>
          <cell r="I45">
            <v>0.9795435614366117</v>
          </cell>
          <cell r="J45">
            <v>0.97929888588343228</v>
          </cell>
          <cell r="K45">
            <v>0.98284034895399996</v>
          </cell>
          <cell r="L45">
            <v>0.98284034895399996</v>
          </cell>
          <cell r="M45">
            <v>1</v>
          </cell>
          <cell r="N45">
            <v>0.97452942753018801</v>
          </cell>
          <cell r="O45">
            <v>0.99045666851478276</v>
          </cell>
          <cell r="P45">
            <v>0.99125605989197774</v>
          </cell>
          <cell r="Q45">
            <v>1.0050740388299211</v>
          </cell>
          <cell r="R45">
            <v>0.97471444702543242</v>
          </cell>
          <cell r="S45">
            <v>1.0259395117256807</v>
          </cell>
          <cell r="T45">
            <v>1.0023600675279503</v>
          </cell>
          <cell r="U45">
            <v>1.0147731446126351</v>
          </cell>
          <cell r="V45">
            <v>0.97875780228173048</v>
          </cell>
          <cell r="W45">
            <v>0.95166748059078721</v>
          </cell>
          <cell r="X45">
            <v>0.97086466112281244</v>
          </cell>
          <cell r="Y45">
            <v>0.95082661855458683</v>
          </cell>
          <cell r="Z45">
            <v>0.96661860984346382</v>
          </cell>
        </row>
        <row r="46">
          <cell r="C46">
            <v>1.0089957819082189</v>
          </cell>
          <cell r="D46">
            <v>1.0659923188162008</v>
          </cell>
          <cell r="E46">
            <v>1.0412431015965995</v>
          </cell>
          <cell r="F46">
            <v>0.995186457505843</v>
          </cell>
          <cell r="G46">
            <v>1.0412431015965995</v>
          </cell>
          <cell r="H46">
            <v>1.0022339894068344</v>
          </cell>
          <cell r="I46">
            <v>1.0051451847063575</v>
          </cell>
          <cell r="J46">
            <v>1.0048941142447918</v>
          </cell>
          <cell r="K46">
            <v>1.0085281379802711</v>
          </cell>
          <cell r="L46">
            <v>1.0085281379802711</v>
          </cell>
          <cell r="M46">
            <v>1.0261362784440113</v>
          </cell>
          <cell r="N46">
            <v>1</v>
          </cell>
          <cell r="O46">
            <v>1.016343519789813</v>
          </cell>
          <cell r="P46">
            <v>1.0171638042826281</v>
          </cell>
          <cell r="Q46">
            <v>1.031342933765627</v>
          </cell>
          <cell r="R46">
            <v>1.0001898552162896</v>
          </cell>
          <cell r="S46">
            <v>1.0527537524708561</v>
          </cell>
          <cell r="T46">
            <v>1.0285580293540186</v>
          </cell>
          <cell r="U46">
            <v>1.041295538077736</v>
          </cell>
          <cell r="V46">
            <v>1.0043388887314144</v>
          </cell>
          <cell r="W46">
            <v>0.9765405268496189</v>
          </cell>
          <cell r="X46">
            <v>0.99623945023736904</v>
          </cell>
          <cell r="Y46">
            <v>0.97567768780910735</v>
          </cell>
          <cell r="Z46">
            <v>0.9918824229794958</v>
          </cell>
        </row>
        <row r="47">
          <cell r="C47">
            <v>0.99277041891986118</v>
          </cell>
          <cell r="D47">
            <v>1.0488504113615595</v>
          </cell>
          <cell r="E47">
            <v>1.0244991789901272</v>
          </cell>
          <cell r="F47">
            <v>0.97918315818224</v>
          </cell>
          <cell r="G47">
            <v>1.0244991789901272</v>
          </cell>
          <cell r="H47">
            <v>0.98611736080543255</v>
          </cell>
          <cell r="I47">
            <v>0.98898174203366651</v>
          </cell>
          <cell r="J47">
            <v>0.98873470896199644</v>
          </cell>
          <cell r="K47">
            <v>0.99231029503571955</v>
          </cell>
          <cell r="L47">
            <v>0.99231029503571955</v>
          </cell>
          <cell r="M47">
            <v>1.0096352841962564</v>
          </cell>
          <cell r="N47">
            <v>0.98391929552205637</v>
          </cell>
          <cell r="O47">
            <v>1</v>
          </cell>
          <cell r="P47">
            <v>1.0008070937402984</v>
          </cell>
          <cell r="Q47">
            <v>1.0147582128323265</v>
          </cell>
          <cell r="R47">
            <v>0.98410609773271929</v>
          </cell>
          <cell r="S47">
            <v>1.035824730489326</v>
          </cell>
          <cell r="T47">
            <v>1.0120180916455608</v>
          </cell>
          <cell r="U47">
            <v>1.0245507722557066</v>
          </cell>
          <cell r="V47">
            <v>0.98818841186601825</v>
          </cell>
          <cell r="W47">
            <v>0.96083706722661477</v>
          </cell>
          <cell r="X47">
            <v>0.98021921804883294</v>
          </cell>
          <cell r="Y47">
            <v>0.95998810324572581</v>
          </cell>
          <cell r="Z47">
            <v>0.97593225485869584</v>
          </cell>
        </row>
        <row r="48">
          <cell r="C48">
            <v>0.99196980629863263</v>
          </cell>
          <cell r="D48">
            <v>1.0480045734305399</v>
          </cell>
          <cell r="E48">
            <v>1.0236729789367149</v>
          </cell>
          <cell r="F48">
            <v>0.97839350291049232</v>
          </cell>
          <cell r="G48">
            <v>1.0236729789367149</v>
          </cell>
          <cell r="H48">
            <v>0.98532211349545284</v>
          </cell>
          <cell r="I48">
            <v>0.98818418476388181</v>
          </cell>
          <cell r="J48">
            <v>0.9879373509102698</v>
          </cell>
          <cell r="K48">
            <v>0.99151005347811449</v>
          </cell>
          <cell r="L48">
            <v>0.99151005347811449</v>
          </cell>
          <cell r="M48">
            <v>1.0088210710247512</v>
          </cell>
          <cell r="N48">
            <v>0.98312582082614197</v>
          </cell>
          <cell r="O48">
            <v>0.99919355713469016</v>
          </cell>
          <cell r="P48">
            <v>1</v>
          </cell>
          <cell r="Q48">
            <v>1.0139398683115735</v>
          </cell>
          <cell r="R48">
            <v>0.98331247239149489</v>
          </cell>
          <cell r="S48">
            <v>1.0349893970257114</v>
          </cell>
          <cell r="T48">
            <v>1.0112019568759887</v>
          </cell>
          <cell r="U48">
            <v>1.0237245305952734</v>
          </cell>
          <cell r="V48">
            <v>0.98739149437168705</v>
          </cell>
          <cell r="W48">
            <v>0.96006220702902467</v>
          </cell>
          <cell r="X48">
            <v>0.97942872725399788</v>
          </cell>
          <cell r="Y48">
            <v>0.95921392768908098</v>
          </cell>
          <cell r="Z48">
            <v>0.97514522125473935</v>
          </cell>
        </row>
        <row r="49">
          <cell r="C49">
            <v>0.97833198723162385</v>
          </cell>
          <cell r="D49">
            <v>1.033596376060931</v>
          </cell>
          <cell r="E49">
            <v>1.0095992976796042</v>
          </cell>
          <cell r="F49">
            <v>0.96494233384838357</v>
          </cell>
          <cell r="G49">
            <v>1.0095992976796042</v>
          </cell>
          <cell r="H49">
            <v>0.97177568837117012</v>
          </cell>
          <cell r="I49">
            <v>0.97459841125432789</v>
          </cell>
          <cell r="J49">
            <v>0.97435497092682299</v>
          </cell>
          <cell r="K49">
            <v>0.97787855519399858</v>
          </cell>
          <cell r="L49">
            <v>0.97787855519399858</v>
          </cell>
          <cell r="M49">
            <v>0.99495157706408566</v>
          </cell>
          <cell r="N49">
            <v>0.96960959081652109</v>
          </cell>
          <cell r="O49">
            <v>0.98545642435242342</v>
          </cell>
          <cell r="P49">
            <v>0.98625178006385505</v>
          </cell>
          <cell r="Q49">
            <v>1</v>
          </cell>
          <cell r="R49">
            <v>0.96979367625510204</v>
          </cell>
          <cell r="S49">
            <v>1.0207601351638238</v>
          </cell>
          <cell r="T49">
            <v>0.99729972997299743</v>
          </cell>
          <cell r="U49">
            <v>1.0096501405946228</v>
          </cell>
          <cell r="V49">
            <v>0.9738166189439863</v>
          </cell>
          <cell r="W49">
            <v>0.94686306065440884</v>
          </cell>
          <cell r="X49">
            <v>0.96596332569993137</v>
          </cell>
          <cell r="Y49">
            <v>0.94602644364539801</v>
          </cell>
          <cell r="Z49">
            <v>0.96173871028324842</v>
          </cell>
        </row>
        <row r="50">
          <cell r="C50">
            <v>1.008804255158162</v>
          </cell>
          <cell r="D50">
            <v>1.0657899730303517</v>
          </cell>
          <cell r="E50">
            <v>1.0410454536868226</v>
          </cell>
          <cell r="F50">
            <v>0.99499755203039464</v>
          </cell>
          <cell r="G50">
            <v>1.0410454536868226</v>
          </cell>
          <cell r="H50">
            <v>1.0020437461746725</v>
          </cell>
          <cell r="I50">
            <v>1.0049543888734966</v>
          </cell>
          <cell r="J50">
            <v>1.0047033660699196</v>
          </cell>
          <cell r="K50">
            <v>1.0083366999980001</v>
          </cell>
          <cell r="L50">
            <v>1.0083366999980001</v>
          </cell>
          <cell r="M50">
            <v>1.0259414980989894</v>
          </cell>
          <cell r="N50">
            <v>0.99981018082187145</v>
          </cell>
          <cell r="O50">
            <v>1.0161505982981902</v>
          </cell>
          <cell r="P50">
            <v>1.016970727085277</v>
          </cell>
          <cell r="Q50">
            <v>1.031147165097571</v>
          </cell>
          <cell r="R50">
            <v>1</v>
          </cell>
          <cell r="S50">
            <v>1.0525539196187903</v>
          </cell>
          <cell r="T50">
            <v>1.0283627893142293</v>
          </cell>
          <cell r="U50">
            <v>1.0410978802145092</v>
          </cell>
          <cell r="V50">
            <v>1.004148245948993</v>
          </cell>
          <cell r="W50">
            <v>0.97635516072940309</v>
          </cell>
          <cell r="X50">
            <v>0.99605034488370581</v>
          </cell>
          <cell r="Y50">
            <v>0.97549248547228906</v>
          </cell>
          <cell r="Z50">
            <v>0.99169414467316575</v>
          </cell>
        </row>
        <row r="51">
          <cell r="C51">
            <v>0.9584347522296307</v>
          </cell>
          <cell r="D51">
            <v>1.0125751784919059</v>
          </cell>
          <cell r="E51">
            <v>0.98906615070500536</v>
          </cell>
          <cell r="F51">
            <v>0.94531741650894119</v>
          </cell>
          <cell r="G51">
            <v>0.98906615070500536</v>
          </cell>
          <cell r="H51">
            <v>0.95201179483288489</v>
          </cell>
          <cell r="I51">
            <v>0.95477710941161764</v>
          </cell>
          <cell r="J51">
            <v>0.95453862015334956</v>
          </cell>
          <cell r="K51">
            <v>0.95799054205526624</v>
          </cell>
          <cell r="L51">
            <v>0.95799054205526624</v>
          </cell>
          <cell r="M51">
            <v>0.97471633421930592</v>
          </cell>
          <cell r="N51">
            <v>0.94988975119106356</v>
          </cell>
          <cell r="O51">
            <v>0.96541429313779525</v>
          </cell>
          <cell r="P51">
            <v>0.96619347297058134</v>
          </cell>
          <cell r="Q51">
            <v>0.97966208274729294</v>
          </cell>
          <cell r="R51">
            <v>0.95007009271522724</v>
          </cell>
          <cell r="S51">
            <v>1</v>
          </cell>
          <cell r="T51">
            <v>0.97701673058865945</v>
          </cell>
          <cell r="U51">
            <v>0.98911595958102527</v>
          </cell>
          <cell r="V51">
            <v>0.95401121712859249</v>
          </cell>
          <cell r="W51">
            <v>0.92760583807717456</v>
          </cell>
          <cell r="X51">
            <v>0.94631764351269643</v>
          </cell>
          <cell r="Y51">
            <v>0.92678623611566513</v>
          </cell>
          <cell r="Z51">
            <v>0.94217894797478252</v>
          </cell>
        </row>
        <row r="52">
          <cell r="C52">
            <v>0.98098090055445308</v>
          </cell>
          <cell r="D52">
            <v>1.0363949222055002</v>
          </cell>
          <cell r="E52">
            <v>1.0123328697852347</v>
          </cell>
          <cell r="F52">
            <v>0.96755499359707042</v>
          </cell>
          <cell r="G52">
            <v>1.0123328697852347</v>
          </cell>
          <cell r="H52">
            <v>0.97440684998228333</v>
          </cell>
          <cell r="I52">
            <v>0.97723721561692978</v>
          </cell>
          <cell r="J52">
            <v>0.97699311615496409</v>
          </cell>
          <cell r="K52">
            <v>0.98052624081275475</v>
          </cell>
          <cell r="L52">
            <v>0.98052624081275475</v>
          </cell>
          <cell r="M52">
            <v>0.99764548927635288</v>
          </cell>
          <cell r="N52">
            <v>0.97223488754255849</v>
          </cell>
          <cell r="O52">
            <v>0.9881246276674569</v>
          </cell>
          <cell r="P52">
            <v>0.98892213686908192</v>
          </cell>
          <cell r="Q52">
            <v>1.0027075812274366</v>
          </cell>
          <cell r="R52">
            <v>0.97241947140741725</v>
          </cell>
          <cell r="S52">
            <v>1.0235239261435092</v>
          </cell>
          <cell r="T52">
            <v>1</v>
          </cell>
          <cell r="U52">
            <v>1.0123838503615756</v>
          </cell>
          <cell r="V52">
            <v>0.97645330654040485</v>
          </cell>
          <cell r="W52">
            <v>0.94942676930239001</v>
          </cell>
          <cell r="X52">
            <v>0.96857874986698889</v>
          </cell>
          <cell r="Y52">
            <v>0.94858788708487096</v>
          </cell>
          <cell r="Z52">
            <v>0.9643426959609106</v>
          </cell>
        </row>
        <row r="53">
          <cell r="C53">
            <v>0.96898118258612398</v>
          </cell>
          <cell r="D53">
            <v>1.0237173596115237</v>
          </cell>
          <cell r="E53">
            <v>0.99994964303675671</v>
          </cell>
          <cell r="F53">
            <v>0.95571950624410451</v>
          </cell>
          <cell r="G53">
            <v>0.99994964303675671</v>
          </cell>
          <cell r="H53">
            <v>0.96248754821036631</v>
          </cell>
          <cell r="I53">
            <v>0.96528329177505823</v>
          </cell>
          <cell r="J53">
            <v>0.96504217822718963</v>
          </cell>
          <cell r="K53">
            <v>0.96853208440904814</v>
          </cell>
          <cell r="L53">
            <v>0.96853208440904814</v>
          </cell>
          <cell r="M53">
            <v>0.9854419239501313</v>
          </cell>
          <cell r="N53">
            <v>0.96034215401136847</v>
          </cell>
          <cell r="O53">
            <v>0.97603752501044494</v>
          </cell>
          <cell r="P53">
            <v>0.97682527878717718</v>
          </cell>
          <cell r="Q53">
            <v>0.99044209453688636</v>
          </cell>
          <cell r="R53">
            <v>0.96052447997873036</v>
          </cell>
          <cell r="S53">
            <v>1.0110038062914131</v>
          </cell>
          <cell r="T53">
            <v>0.98776763343552676</v>
          </cell>
          <cell r="U53">
            <v>1</v>
          </cell>
          <cell r="V53">
            <v>0.96450897176171069</v>
          </cell>
          <cell r="W53">
            <v>0.93781303303415964</v>
          </cell>
          <cell r="X53">
            <v>0.95673073955205656</v>
          </cell>
          <cell r="Y53">
            <v>0.93698441233142971</v>
          </cell>
          <cell r="Z53">
            <v>0.95254650261014429</v>
          </cell>
        </row>
        <row r="54">
          <cell r="C54">
            <v>1.0046367747271905</v>
          </cell>
          <cell r="D54">
            <v>1.0613870783821395</v>
          </cell>
          <cell r="E54">
            <v>1.0367447813474584</v>
          </cell>
          <cell r="F54">
            <v>0.99088710859625095</v>
          </cell>
          <cell r="G54">
            <v>1.0367447813474584</v>
          </cell>
          <cell r="H54">
            <v>0.99790419414383247</v>
          </cell>
          <cell r="I54">
            <v>1.0008028126601387</v>
          </cell>
          <cell r="J54">
            <v>1.0005528268591479</v>
          </cell>
          <cell r="K54">
            <v>1.0041711510884022</v>
          </cell>
          <cell r="L54">
            <v>1.0041711510884022</v>
          </cell>
          <cell r="M54">
            <v>1.0217032218478859</v>
          </cell>
          <cell r="N54">
            <v>0.99567985589316876</v>
          </cell>
          <cell r="O54">
            <v>1.011952769322277</v>
          </cell>
          <cell r="P54">
            <v>1.0127695100678746</v>
          </cell>
          <cell r="Q54">
            <v>1.0268873836681973</v>
          </cell>
          <cell r="R54">
            <v>0.9958688909075647</v>
          </cell>
          <cell r="S54">
            <v>1.0482057045511746</v>
          </cell>
          <cell r="T54">
            <v>1.0241145104449711</v>
          </cell>
          <cell r="U54">
            <v>1.0367969912954398</v>
          </cell>
          <cell r="V54">
            <v>1</v>
          </cell>
          <cell r="W54">
            <v>0.97232173104746766</v>
          </cell>
          <cell r="X54">
            <v>0.99193555224743335</v>
          </cell>
          <cell r="Y54">
            <v>0.97146261959595215</v>
          </cell>
          <cell r="Z54">
            <v>0.9875973479751915</v>
          </cell>
        </row>
        <row r="55">
          <cell r="C55">
            <v>1.0332349289827252</v>
          </cell>
          <cell r="D55">
            <v>1.0916006960357898</v>
          </cell>
          <cell r="E55">
            <v>1.0662569273552991</v>
          </cell>
          <cell r="F55">
            <v>1.0190938626135437</v>
          </cell>
          <cell r="G55">
            <v>1.0662569273552991</v>
          </cell>
          <cell r="H55">
            <v>1.0263106976625991</v>
          </cell>
          <cell r="I55">
            <v>1.0292918287262682</v>
          </cell>
          <cell r="J55">
            <v>1.0290347267887012</v>
          </cell>
          <cell r="K55">
            <v>1.0327560508255056</v>
          </cell>
          <cell r="L55">
            <v>1.0327560508255056</v>
          </cell>
          <cell r="M55">
            <v>1.0507871923701841</v>
          </cell>
          <cell r="N55">
            <v>1.0240230410365689</v>
          </cell>
          <cell r="O55">
            <v>1.0407591818729747</v>
          </cell>
          <cell r="P55">
            <v>1.0415991720938225</v>
          </cell>
          <cell r="Q55">
            <v>1.0561189273862541</v>
          </cell>
          <cell r="R55">
            <v>1.0242174571525107</v>
          </cell>
          <cell r="S55">
            <v>1.0780440990678655</v>
          </cell>
          <cell r="T55">
            <v>1.0532671211016829</v>
          </cell>
          <cell r="U55">
            <v>1.0663106235201738</v>
          </cell>
          <cell r="V55">
            <v>1.0284661630700314</v>
          </cell>
          <cell r="W55">
            <v>1</v>
          </cell>
          <cell r="X55">
            <v>1.0201721514326703</v>
          </cell>
          <cell r="Y55">
            <v>0.9991164329418103</v>
          </cell>
          <cell r="Z55">
            <v>1.0157104551301839</v>
          </cell>
        </row>
        <row r="56">
          <cell r="C56">
            <v>1.012804483568494</v>
          </cell>
          <cell r="D56">
            <v>1.0700161678622664</v>
          </cell>
          <cell r="E56">
            <v>1.0451735286617165</v>
          </cell>
          <cell r="F56">
            <v>0.99894303248955341</v>
          </cell>
          <cell r="G56">
            <v>1.0451735286617165</v>
          </cell>
          <cell r="H56">
            <v>1.0060171670254947</v>
          </cell>
          <cell r="I56">
            <v>1.0089393513445652</v>
          </cell>
          <cell r="J56">
            <v>1.0086873331560606</v>
          </cell>
          <cell r="K56">
            <v>1.012335074404024</v>
          </cell>
          <cell r="L56">
            <v>1.012335074404024</v>
          </cell>
          <cell r="M56">
            <v>1.0300096811058013</v>
          </cell>
          <cell r="N56">
            <v>1.0037747448785881</v>
          </cell>
          <cell r="O56">
            <v>1.0201799572860257</v>
          </cell>
          <cell r="P56">
            <v>1.0210033381435293</v>
          </cell>
          <cell r="Q56">
            <v>1.0352359902229269</v>
          </cell>
          <cell r="R56">
            <v>1.0039653167498832</v>
          </cell>
          <cell r="S56">
            <v>1.0567276293064098</v>
          </cell>
          <cell r="T56">
            <v>1.0324405735076534</v>
          </cell>
          <cell r="U56">
            <v>1.0452261630771915</v>
          </cell>
          <cell r="V56">
            <v>1.0081300118080201</v>
          </cell>
          <cell r="W56">
            <v>0.98022671820207818</v>
          </cell>
          <cell r="X56">
            <v>1</v>
          </cell>
          <cell r="Y56">
            <v>0.97936062216431752</v>
          </cell>
          <cell r="Z56">
            <v>0.99562652607579927</v>
          </cell>
        </row>
        <row r="57">
          <cell r="C57">
            <v>1.0341486686796411</v>
          </cell>
          <cell r="D57">
            <v>1.09256605140771</v>
          </cell>
          <cell r="E57">
            <v>1.0671998700049399</v>
          </cell>
          <cell r="F57">
            <v>1.0199950966804856</v>
          </cell>
          <cell r="G57">
            <v>1.0671998700049399</v>
          </cell>
          <cell r="H57">
            <v>1.0272183139263535</v>
          </cell>
          <cell r="I57">
            <v>1.0302020813486261</v>
          </cell>
          <cell r="J57">
            <v>1.029944752043362</v>
          </cell>
          <cell r="K57">
            <v>1.0336693670272707</v>
          </cell>
          <cell r="L57">
            <v>1.0336693670272707</v>
          </cell>
          <cell r="M57">
            <v>1.0517164543838338</v>
          </cell>
          <cell r="N57">
            <v>1.0249286342147566</v>
          </cell>
          <cell r="O57">
            <v>1.0416795756311914</v>
          </cell>
          <cell r="P57">
            <v>1.0425203086960799</v>
          </cell>
          <cell r="Q57">
            <v>1.0570529045114441</v>
          </cell>
          <cell r="R57">
            <v>1.0251232222622868</v>
          </cell>
          <cell r="S57">
            <v>1.0789974656844143</v>
          </cell>
          <cell r="T57">
            <v>1.0541985762364359</v>
          </cell>
          <cell r="U57">
            <v>1.0672536136559339</v>
          </cell>
          <cell r="V57">
            <v>1.0293756855162548</v>
          </cell>
          <cell r="W57">
            <v>1.0008843484393386</v>
          </cell>
          <cell r="X57">
            <v>1.0210743390826467</v>
          </cell>
          <cell r="Y57">
            <v>1</v>
          </cell>
          <cell r="Z57">
            <v>1.016608697085998</v>
          </cell>
        </row>
        <row r="58">
          <cell r="C58">
            <v>1.0172534148526562</v>
          </cell>
          <cell r="D58">
            <v>1.0747164120663493</v>
          </cell>
          <cell r="E58">
            <v>1.0497646469717956</v>
          </cell>
          <cell r="F58">
            <v>1.0033310747824549</v>
          </cell>
          <cell r="G58">
            <v>1.0497646469717956</v>
          </cell>
          <cell r="H58">
            <v>1.0104362837646055</v>
          </cell>
          <cell r="I58">
            <v>1.0133713043195403</v>
          </cell>
          <cell r="J58">
            <v>1.0131181790944641</v>
          </cell>
          <cell r="K58">
            <v>1.0167819437214882</v>
          </cell>
          <cell r="L58">
            <v>1.0167819437214882</v>
          </cell>
          <cell r="M58">
            <v>1.0345341894068665</v>
          </cell>
          <cell r="N58">
            <v>1.0081840113630807</v>
          </cell>
          <cell r="O58">
            <v>1.0246612867045664</v>
          </cell>
          <cell r="P58">
            <v>1.0254882844149915</v>
          </cell>
          <cell r="Q58">
            <v>1.0397834560547978</v>
          </cell>
          <cell r="R58">
            <v>1.0083754203566178</v>
          </cell>
          <cell r="S58">
            <v>1.0613695011436033</v>
          </cell>
          <cell r="T58">
            <v>1.0369757599538398</v>
          </cell>
          <cell r="U58">
            <v>1.0498175125936895</v>
          </cell>
          <cell r="V58">
            <v>1.0125584096091762</v>
          </cell>
          <cell r="W58">
            <v>0.98453254561786496</v>
          </cell>
          <cell r="X58">
            <v>1.004392685218461</v>
          </cell>
          <cell r="Y58">
            <v>0.9836626450928414</v>
          </cell>
          <cell r="Z58">
            <v>1</v>
          </cell>
        </row>
        <row r="63">
          <cell r="C63">
            <v>1</v>
          </cell>
          <cell r="D63">
            <v>1.0792509498423717</v>
          </cell>
          <cell r="E63">
            <v>1.0174372799898954</v>
          </cell>
          <cell r="F63">
            <v>0.93699078116724888</v>
          </cell>
          <cell r="G63">
            <v>1.0229835508893881</v>
          </cell>
          <cell r="H63">
            <v>0.98315933773468078</v>
          </cell>
          <cell r="I63">
            <v>0.98661871971019877</v>
          </cell>
          <cell r="J63">
            <v>1.0101688243065943</v>
          </cell>
          <cell r="K63">
            <v>0.98551973017748262</v>
          </cell>
          <cell r="L63">
            <v>1.0100653155570216</v>
          </cell>
          <cell r="M63">
            <v>1.0236901931316178</v>
          </cell>
          <cell r="N63">
            <v>0.9874065623635585</v>
          </cell>
          <cell r="O63">
            <v>0.9719492328457584</v>
          </cell>
          <cell r="P63">
            <v>0.95902146773850305</v>
          </cell>
          <cell r="Q63">
            <v>0.99426608151729179</v>
          </cell>
          <cell r="R63">
            <v>0.95832315329886331</v>
          </cell>
          <cell r="S63">
            <v>0.98924406123995412</v>
          </cell>
          <cell r="T63">
            <v>0.99298198209810207</v>
          </cell>
          <cell r="U63">
            <v>1.0001422625181986</v>
          </cell>
          <cell r="V63">
            <v>0.96146997056581174</v>
          </cell>
          <cell r="W63">
            <v>0.99919428769627272</v>
          </cell>
          <cell r="X63">
            <v>0.99919428769627272</v>
          </cell>
          <cell r="Y63">
            <v>0.97753832545700881</v>
          </cell>
          <cell r="Z63">
            <v>0.96820563436021467</v>
          </cell>
        </row>
        <row r="64">
          <cell r="C64">
            <v>0.92656856141387078</v>
          </cell>
          <cell r="D64">
            <v>1</v>
          </cell>
          <cell r="E64">
            <v>0.94272539684907908</v>
          </cell>
          <cell r="F64">
            <v>0.86818620016419679</v>
          </cell>
          <cell r="G64">
            <v>0.9478643970976337</v>
          </cell>
          <cell r="H64">
            <v>0.91096453320543713</v>
          </cell>
          <cell r="I64">
            <v>0.91416988778587394</v>
          </cell>
          <cell r="J64">
            <v>0.93599067432290217</v>
          </cell>
          <cell r="K64">
            <v>0.91315159863553619</v>
          </cell>
          <cell r="L64">
            <v>0.93589476636971691</v>
          </cell>
          <cell r="M64">
            <v>0.94851914958345074</v>
          </cell>
          <cell r="N64">
            <v>0.91489987801981787</v>
          </cell>
          <cell r="O64">
            <v>0.90057760244520979</v>
          </cell>
          <cell r="P64">
            <v>0.88859914172748367</v>
          </cell>
          <cell r="Q64">
            <v>0.92125569281408348</v>
          </cell>
          <cell r="R64">
            <v>0.88795210552173209</v>
          </cell>
          <cell r="S64">
            <v>0.91660244671031943</v>
          </cell>
          <cell r="T64">
            <v>0.92006588666253242</v>
          </cell>
          <cell r="U64">
            <v>0.92670037739070121</v>
          </cell>
          <cell r="V64">
            <v>0.89086784746980097</v>
          </cell>
          <cell r="W64">
            <v>0.92582201372369288</v>
          </cell>
          <cell r="X64">
            <v>0.92582201372369288</v>
          </cell>
          <cell r="Y64">
            <v>0.90575627994562491</v>
          </cell>
          <cell r="Z64">
            <v>0.89710890178194835</v>
          </cell>
        </row>
        <row r="65">
          <cell r="C65">
            <v>0.98286156765351806</v>
          </cell>
          <cell r="D65">
            <v>1.0607542804536219</v>
          </cell>
          <cell r="E65">
            <v>1</v>
          </cell>
          <cell r="F65">
            <v>0.92093222805493669</v>
          </cell>
          <cell r="G65">
            <v>1.0054512165109066</v>
          </cell>
          <cell r="H65">
            <v>0.96630952793910296</v>
          </cell>
          <cell r="I65">
            <v>0.96970962153067297</v>
          </cell>
          <cell r="J65">
            <v>0.99285611425269049</v>
          </cell>
          <cell r="K65">
            <v>0.96862946695571273</v>
          </cell>
          <cell r="L65">
            <v>0.99275437948081968</v>
          </cell>
          <cell r="M65">
            <v>1.0061457480128746</v>
          </cell>
          <cell r="N65">
            <v>0.97048396179601837</v>
          </cell>
          <cell r="O65">
            <v>0.9552915466744164</v>
          </cell>
          <cell r="P65">
            <v>0.94258534319484288</v>
          </cell>
          <cell r="Q65">
            <v>0.97722591954480598</v>
          </cell>
          <cell r="R65">
            <v>0.94189899676998345</v>
          </cell>
          <cell r="S65">
            <v>0.97228996882223417</v>
          </cell>
          <cell r="T65">
            <v>0.97596382757663824</v>
          </cell>
          <cell r="U65">
            <v>0.98300139201517311</v>
          </cell>
          <cell r="V65">
            <v>0.94499188252209565</v>
          </cell>
          <cell r="W65">
            <v>0.98206966399559903</v>
          </cell>
          <cell r="X65">
            <v>0.98206966399559903</v>
          </cell>
          <cell r="Y65">
            <v>0.96078485100007072</v>
          </cell>
          <cell r="Z65">
            <v>0.95161210759824955</v>
          </cell>
        </row>
        <row r="66">
          <cell r="C66">
            <v>1.0672463594084223</v>
          </cell>
          <cell r="D66">
            <v>1.1518266471073528</v>
          </cell>
          <cell r="E66">
            <v>1.0858562329956234</v>
          </cell>
          <cell r="F66">
            <v>1</v>
          </cell>
          <cell r="G66">
            <v>1.0917754704214</v>
          </cell>
          <cell r="H66">
            <v>1.0492732239157334</v>
          </cell>
          <cell r="I66">
            <v>1.0529652367349083</v>
          </cell>
          <cell r="J66">
            <v>1.0780990001290989</v>
          </cell>
          <cell r="K66">
            <v>1.0517923441570889</v>
          </cell>
          <cell r="L66">
            <v>1.0779885307929504</v>
          </cell>
          <cell r="M66">
            <v>1.0925296317818238</v>
          </cell>
          <cell r="N66">
            <v>1.053806058938493</v>
          </cell>
          <cell r="O66">
            <v>1.0373092802844446</v>
          </cell>
          <cell r="P66">
            <v>1.0235121700384391</v>
          </cell>
          <cell r="Q66">
            <v>1.0611268557826072</v>
          </cell>
          <cell r="R66">
            <v>1.0227668964950112</v>
          </cell>
          <cell r="S66">
            <v>1.0557671229247434</v>
          </cell>
          <cell r="T66">
            <v>1.0597564053523585</v>
          </cell>
          <cell r="U66">
            <v>1.0673981885630499</v>
          </cell>
          <cell r="V66">
            <v>1.0261253257668854</v>
          </cell>
          <cell r="W66">
            <v>1.0663864658855389</v>
          </cell>
          <cell r="X66">
            <v>1.0663864658855389</v>
          </cell>
          <cell r="Y66">
            <v>1.0432742190261981</v>
          </cell>
          <cell r="Z66">
            <v>1.0333139384296612</v>
          </cell>
        </row>
        <row r="67">
          <cell r="C67">
            <v>0.97753282458021329</v>
          </cell>
          <cell r="D67">
            <v>1.0550032294302918</v>
          </cell>
          <cell r="E67">
            <v>0.9945783381417318</v>
          </cell>
          <cell r="F67">
            <v>0.91593924492004131</v>
          </cell>
          <cell r="G67">
            <v>1</v>
          </cell>
          <cell r="H67">
            <v>0.96107052442819441</v>
          </cell>
          <cell r="I67">
            <v>0.96445218386202436</v>
          </cell>
          <cell r="J67">
            <v>0.98747318412729823</v>
          </cell>
          <cell r="K67">
            <v>0.96337788551992432</v>
          </cell>
          <cell r="L67">
            <v>0.98737200092695976</v>
          </cell>
          <cell r="M67">
            <v>1.0006907659870146</v>
          </cell>
          <cell r="N67">
            <v>0.96522232591628787</v>
          </cell>
          <cell r="O67">
            <v>0.95011227893228567</v>
          </cell>
          <cell r="P67">
            <v>0.9374749641914808</v>
          </cell>
          <cell r="Q67">
            <v>0.97192773104989882</v>
          </cell>
          <cell r="R67">
            <v>0.93679233890485458</v>
          </cell>
          <cell r="S67">
            <v>0.96701854138309384</v>
          </cell>
          <cell r="T67">
            <v>0.97067248171761655</v>
          </cell>
          <cell r="U67">
            <v>0.97767189086145989</v>
          </cell>
          <cell r="V67">
            <v>0.93986845607625247</v>
          </cell>
          <cell r="W67">
            <v>0.9767452143561518</v>
          </cell>
          <cell r="X67">
            <v>0.9767452143561518</v>
          </cell>
          <cell r="Y67">
            <v>0.95557580041940171</v>
          </cell>
          <cell r="Z67">
            <v>0.94645278853061787</v>
          </cell>
        </row>
        <row r="68">
          <cell r="C68">
            <v>1.0171291281270056</v>
          </cell>
          <cell r="D68">
            <v>1.0977375776434142</v>
          </cell>
          <cell r="E68">
            <v>1.0348650935200343</v>
          </cell>
          <cell r="F68">
            <v>0.95304061631168568</v>
          </cell>
          <cell r="G68">
            <v>1.0405063672043915</v>
          </cell>
          <cell r="H68">
            <v>1</v>
          </cell>
          <cell r="I68">
            <v>1.0035186381726169</v>
          </cell>
          <cell r="J68">
            <v>1.0274721355280483</v>
          </cell>
          <cell r="K68">
            <v>1.0024008239073847</v>
          </cell>
          <cell r="L68">
            <v>1.0273668537638421</v>
          </cell>
          <cell r="M68">
            <v>1.0412251136121284</v>
          </cell>
          <cell r="N68">
            <v>1.00431997588373</v>
          </cell>
          <cell r="O68">
            <v>0.9885978757881182</v>
          </cell>
          <cell r="P68">
            <v>0.97544866933594476</v>
          </cell>
          <cell r="Q68">
            <v>1.0112969926199371</v>
          </cell>
          <cell r="R68">
            <v>0.97473839337879542</v>
          </cell>
          <cell r="S68">
            <v>1.0061889495138125</v>
          </cell>
          <cell r="T68">
            <v>1.0099908976972682</v>
          </cell>
          <cell r="U68">
            <v>1.0172738274781061</v>
          </cell>
          <cell r="V68">
            <v>0.97793911288190183</v>
          </cell>
          <cell r="W68">
            <v>1.0163096146739943</v>
          </cell>
          <cell r="X68">
            <v>1.0163096146739943</v>
          </cell>
          <cell r="Y68">
            <v>0.99428270468282032</v>
          </cell>
          <cell r="Z68">
            <v>0.98479015272445947</v>
          </cell>
        </row>
        <row r="69">
          <cell r="C69">
            <v>1.0135627674829966</v>
          </cell>
          <cell r="D69">
            <v>1.093888579530887</v>
          </cell>
          <cell r="E69">
            <v>1.0312365452469308</v>
          </cell>
          <cell r="F69">
            <v>0.94969896926593167</v>
          </cell>
          <cell r="G69">
            <v>1.0368580389290312</v>
          </cell>
          <cell r="H69">
            <v>0.99649369923111319</v>
          </cell>
          <cell r="I69">
            <v>1</v>
          </cell>
          <cell r="J69">
            <v>1.0238695091892367</v>
          </cell>
          <cell r="K69">
            <v>0.99888610512778542</v>
          </cell>
          <cell r="L69">
            <v>1.023764596574561</v>
          </cell>
          <cell r="M69">
            <v>1.0375742651956859</v>
          </cell>
          <cell r="N69">
            <v>1.0007985279800804</v>
          </cell>
          <cell r="O69">
            <v>0.98513155429612242</v>
          </cell>
          <cell r="P69">
            <v>0.97202845291664253</v>
          </cell>
          <cell r="Q69">
            <v>1.0077510811971411</v>
          </cell>
          <cell r="R69">
            <v>0.97132066740062784</v>
          </cell>
          <cell r="S69">
            <v>1.0026609484264868</v>
          </cell>
          <cell r="T69">
            <v>1.0064495658361037</v>
          </cell>
          <cell r="U69">
            <v>1.0137069594746511</v>
          </cell>
          <cell r="V69">
            <v>0.97451016421847947</v>
          </cell>
          <cell r="W69">
            <v>1.0127461274906358</v>
          </cell>
          <cell r="X69">
            <v>1.0127461274906358</v>
          </cell>
          <cell r="Y69">
            <v>0.99079645047090015</v>
          </cell>
          <cell r="Z69">
            <v>0.98133718225476951</v>
          </cell>
        </row>
        <row r="70">
          <cell r="C70">
            <v>0.98993353975898601</v>
          </cell>
          <cell r="D70">
            <v>1.0683867130657068</v>
          </cell>
          <cell r="E70">
            <v>1.0071952880631516</v>
          </cell>
          <cell r="F70">
            <v>0.92755860072243212</v>
          </cell>
          <cell r="G70">
            <v>1.0126857276471488</v>
          </cell>
          <cell r="H70">
            <v>0.97326240335079295</v>
          </cell>
          <cell r="I70">
            <v>0.97668696159519586</v>
          </cell>
          <cell r="J70">
            <v>1</v>
          </cell>
          <cell r="K70">
            <v>0.97559903499691614</v>
          </cell>
          <cell r="L70">
            <v>0.99989753321713948</v>
          </cell>
          <cell r="M70">
            <v>1.0133852565033425</v>
          </cell>
          <cell r="N70">
            <v>0.97746687346180938</v>
          </cell>
          <cell r="O70">
            <v>0.9621651445370325</v>
          </cell>
          <cell r="P70">
            <v>0.94936751626323446</v>
          </cell>
          <cell r="Q70">
            <v>0.98425734153870914</v>
          </cell>
          <cell r="R70">
            <v>0.94867623137813706</v>
          </cell>
          <cell r="S70">
            <v>0.97928587522882293</v>
          </cell>
          <cell r="T70">
            <v>0.98298616845526821</v>
          </cell>
          <cell r="U70">
            <v>0.99007437019720135</v>
          </cell>
          <cell r="V70">
            <v>0.95179137133418212</v>
          </cell>
          <cell r="W70">
            <v>0.98913593812612999</v>
          </cell>
          <cell r="X70">
            <v>0.98913593812612999</v>
          </cell>
          <cell r="Y70">
            <v>0.96769797476972841</v>
          </cell>
          <cell r="Z70">
            <v>0.95845923083680185</v>
          </cell>
        </row>
        <row r="71">
          <cell r="C71">
            <v>1.0146930288446987</v>
          </cell>
          <cell r="D71">
            <v>1.095108415179074</v>
          </cell>
          <cell r="E71">
            <v>1.0323865152924587</v>
          </cell>
          <cell r="F71">
            <v>0.95075801374215596</v>
          </cell>
          <cell r="G71">
            <v>1.0380142777102581</v>
          </cell>
          <cell r="H71">
            <v>0.99760492624295116</v>
          </cell>
          <cell r="I71">
            <v>1.0011151370176203</v>
          </cell>
          <cell r="J71">
            <v>1.0250112639801463</v>
          </cell>
          <cell r="K71">
            <v>1</v>
          </cell>
          <cell r="L71">
            <v>1.0249062343735305</v>
          </cell>
          <cell r="M71">
            <v>1.0387313026673359</v>
          </cell>
          <cell r="N71">
            <v>1.0019145554658109</v>
          </cell>
          <cell r="O71">
            <v>0.98623011095954383</v>
          </cell>
          <cell r="P71">
            <v>0.97311239782667003</v>
          </cell>
          <cell r="Q71">
            <v>1.0088748617323309</v>
          </cell>
          <cell r="R71">
            <v>0.97240382303282602</v>
          </cell>
          <cell r="S71">
            <v>1.0037790527661996</v>
          </cell>
          <cell r="T71">
            <v>1.0075718950033354</v>
          </cell>
          <cell r="U71">
            <v>1.0148373816301806</v>
          </cell>
          <cell r="V71">
            <v>0.97559687657664673</v>
          </cell>
          <cell r="W71">
            <v>1.0138754781868522</v>
          </cell>
          <cell r="X71">
            <v>1.0138754781868522</v>
          </cell>
          <cell r="Y71">
            <v>0.99190132426974709</v>
          </cell>
          <cell r="Z71">
            <v>0.9824315076734691</v>
          </cell>
        </row>
        <row r="72">
          <cell r="C72">
            <v>0.99003498545886526</v>
          </cell>
          <cell r="D72">
            <v>1.068496198433659</v>
          </cell>
          <cell r="E72">
            <v>1.0072985027001036</v>
          </cell>
          <cell r="F72">
            <v>0.92765365440800807</v>
          </cell>
          <cell r="G72">
            <v>1.0127895049294338</v>
          </cell>
          <cell r="H72">
            <v>0.97336214063790227</v>
          </cell>
          <cell r="I72">
            <v>0.97678704982173092</v>
          </cell>
          <cell r="J72">
            <v>1.000102477283378</v>
          </cell>
          <cell r="K72">
            <v>0.97569901173568885</v>
          </cell>
          <cell r="L72">
            <v>1</v>
          </cell>
          <cell r="M72">
            <v>1.0134891054714443</v>
          </cell>
          <cell r="N72">
            <v>0.9775670416115938</v>
          </cell>
          <cell r="O72">
            <v>0.96226374460720576</v>
          </cell>
          <cell r="P72">
            <v>0.94946480486722851</v>
          </cell>
          <cell r="Q72">
            <v>0.98435820555721498</v>
          </cell>
          <cell r="R72">
            <v>0.94877344914113404</v>
          </cell>
          <cell r="S72">
            <v>0.97938622978496681</v>
          </cell>
          <cell r="T72">
            <v>0.98308690220740969</v>
          </cell>
          <cell r="U72">
            <v>0.99017583032900136</v>
          </cell>
          <cell r="V72">
            <v>0.95188890832825912</v>
          </cell>
          <cell r="W72">
            <v>0.98923730208996064</v>
          </cell>
          <cell r="X72">
            <v>0.98923730208996064</v>
          </cell>
          <cell r="Y72">
            <v>0.96779714182931331</v>
          </cell>
          <cell r="Z72">
            <v>0.95855745113500657</v>
          </cell>
        </row>
        <row r="73">
          <cell r="C73">
            <v>0.97685804426909073</v>
          </cell>
          <cell r="D73">
            <v>1.0542749721385778</v>
          </cell>
          <cell r="E73">
            <v>0.99389179149739248</v>
          </cell>
          <cell r="F73">
            <v>0.91530698198920624</v>
          </cell>
          <cell r="G73">
            <v>0.99930971084125753</v>
          </cell>
          <cell r="H73">
            <v>0.96040710786439465</v>
          </cell>
          <cell r="I73">
            <v>0.96378643297537891</v>
          </cell>
          <cell r="J73">
            <v>0.98679154209374631</v>
          </cell>
          <cell r="K73">
            <v>0.96271287620977763</v>
          </cell>
          <cell r="L73">
            <v>0.98669042873907409</v>
          </cell>
          <cell r="M73">
            <v>1</v>
          </cell>
          <cell r="N73">
            <v>0.96455604340893175</v>
          </cell>
          <cell r="O73">
            <v>0.94945642672655062</v>
          </cell>
          <cell r="P73">
            <v>0.93682783538710701</v>
          </cell>
          <cell r="Q73">
            <v>0.97125681987407397</v>
          </cell>
          <cell r="R73">
            <v>0.93614568130931564</v>
          </cell>
          <cell r="S73">
            <v>0.96635101896767417</v>
          </cell>
          <cell r="T73">
            <v>0.97000243702679723</v>
          </cell>
          <cell r="U73">
            <v>0.97699701455439103</v>
          </cell>
          <cell r="V73">
            <v>0.93921967507037907</v>
          </cell>
          <cell r="W73">
            <v>0.97607097772382823</v>
          </cell>
          <cell r="X73">
            <v>0.97607097772382823</v>
          </cell>
          <cell r="Y73">
            <v>0.95491617680401553</v>
          </cell>
          <cell r="Z73">
            <v>0.94579946243143365</v>
          </cell>
        </row>
        <row r="74">
          <cell r="C74">
            <v>1.0127540550331127</v>
          </cell>
          <cell r="D74">
            <v>1.0930157758512005</v>
          </cell>
          <cell r="E74">
            <v>1.030413731051627</v>
          </cell>
          <cell r="F74">
            <v>0.94894121315577529</v>
          </cell>
          <cell r="G74">
            <v>1.0360307393954005</v>
          </cell>
          <cell r="H74">
            <v>0.99569860603446758</v>
          </cell>
          <cell r="I74">
            <v>0.99920210915808194</v>
          </cell>
          <cell r="J74">
            <v>1.0230525730845352</v>
          </cell>
          <cell r="K74">
            <v>0.99808910305238474</v>
          </cell>
          <cell r="L74">
            <v>1.0229477441786743</v>
          </cell>
          <cell r="M74">
            <v>1.0367463941916764</v>
          </cell>
          <cell r="N74">
            <v>1</v>
          </cell>
          <cell r="O74">
            <v>0.98434552685086496</v>
          </cell>
          <cell r="P74">
            <v>0.97125288031597645</v>
          </cell>
          <cell r="Q74">
            <v>1.0069470058385206</v>
          </cell>
          <cell r="R74">
            <v>0.97054565953554317</v>
          </cell>
          <cell r="S74">
            <v>1.0018609344381884</v>
          </cell>
          <cell r="T74">
            <v>1.0056465289446705</v>
          </cell>
          <cell r="U74">
            <v>1.0128981319752977</v>
          </cell>
          <cell r="V74">
            <v>0.97373261148309342</v>
          </cell>
          <cell r="W74">
            <v>1.011938066630323</v>
          </cell>
          <cell r="X74">
            <v>1.011938066630323</v>
          </cell>
          <cell r="Y74">
            <v>0.99000590305686442</v>
          </cell>
          <cell r="Z74">
            <v>0.98055418230421476</v>
          </cell>
        </row>
        <row r="75">
          <cell r="C75">
            <v>1.0288603213072272</v>
          </cell>
          <cell r="D75">
            <v>1.1103984790259527</v>
          </cell>
          <cell r="E75">
            <v>1.0468008468003551</v>
          </cell>
          <cell r="F75">
            <v>0.96403263617364543</v>
          </cell>
          <cell r="G75">
            <v>1.052507184860064</v>
          </cell>
          <cell r="H75">
            <v>1.0115336321179043</v>
          </cell>
          <cell r="I75">
            <v>1.0150928529687602</v>
          </cell>
          <cell r="J75">
            <v>1.0393226211506263</v>
          </cell>
          <cell r="K75">
            <v>1.0139621462450166</v>
          </cell>
          <cell r="L75">
            <v>1.0392161251052829</v>
          </cell>
          <cell r="M75">
            <v>1.0532342210244539</v>
          </cell>
          <cell r="N75">
            <v>1.0159034330142354</v>
          </cell>
          <cell r="O75">
            <v>1</v>
          </cell>
          <cell r="P75">
            <v>0.98669913543796484</v>
          </cell>
          <cell r="Q75">
            <v>1.0229609200947585</v>
          </cell>
          <cell r="R75">
            <v>0.98598066741922363</v>
          </cell>
          <cell r="S75">
            <v>1.0177939626986054</v>
          </cell>
          <cell r="T75">
            <v>1.0216397611537407</v>
          </cell>
          <cell r="U75">
            <v>1.029006689567411</v>
          </cell>
          <cell r="V75">
            <v>0.98921830284359136</v>
          </cell>
          <cell r="W75">
            <v>1.0280313558875331</v>
          </cell>
          <cell r="X75">
            <v>1.0280313558875331</v>
          </cell>
          <cell r="Y75">
            <v>1.0057503956198268</v>
          </cell>
          <cell r="Z75">
            <v>0.99614836005931817</v>
          </cell>
        </row>
        <row r="76">
          <cell r="C76">
            <v>1.0427295255007478</v>
          </cell>
          <cell r="D76">
            <v>1.1253668308253677</v>
          </cell>
          <cell r="E76">
            <v>1.0609118921906351</v>
          </cell>
          <cell r="F76">
            <v>0.97702795264510045</v>
          </cell>
          <cell r="G76">
            <v>1.0666951526139619</v>
          </cell>
          <cell r="H76">
            <v>1.0251692697277131</v>
          </cell>
          <cell r="I76">
            <v>1.0287764694535708</v>
          </cell>
          <cell r="J76">
            <v>1.0533328588448632</v>
          </cell>
          <cell r="K76">
            <v>1.0276305206195915</v>
          </cell>
          <cell r="L76">
            <v>1.0532249272155361</v>
          </cell>
          <cell r="M76">
            <v>1.0674319893439008</v>
          </cell>
          <cell r="N76">
            <v>1.0295979762496779</v>
          </cell>
          <cell r="O76">
            <v>1.0134801623760736</v>
          </cell>
          <cell r="P76">
            <v>1</v>
          </cell>
          <cell r="Q76">
            <v>1.0367505994020134</v>
          </cell>
          <cell r="R76">
            <v>0.99927184691570414</v>
          </cell>
          <cell r="S76">
            <v>1.0315139905811701</v>
          </cell>
          <cell r="T76">
            <v>1.0354116310239461</v>
          </cell>
          <cell r="U76">
            <v>1.0428778668288456</v>
          </cell>
          <cell r="V76">
            <v>1.0025531261913068</v>
          </cell>
          <cell r="W76">
            <v>1.0418893854925921</v>
          </cell>
          <cell r="X76">
            <v>1.0418893854925921</v>
          </cell>
          <cell r="Y76">
            <v>1.0193080742625824</v>
          </cell>
          <cell r="Z76">
            <v>1.0095766017035772</v>
          </cell>
        </row>
        <row r="77">
          <cell r="C77">
            <v>1.005766985909806</v>
          </cell>
          <cell r="D77">
            <v>1.0854749748632573</v>
          </cell>
          <cell r="E77">
            <v>1.0233048264477085</v>
          </cell>
          <cell r="F77">
            <v>0.94239439379985845</v>
          </cell>
          <cell r="G77">
            <v>1.0288830826133306</v>
          </cell>
          <cell r="H77">
            <v>0.98882920378249084</v>
          </cell>
          <cell r="I77">
            <v>0.99230853596511825</v>
          </cell>
          <cell r="J77">
            <v>1.0159944536828955</v>
          </cell>
          <cell r="K77">
            <v>0.99120320857525201</v>
          </cell>
          <cell r="L77">
            <v>1.0158903479998227</v>
          </cell>
          <cell r="M77">
            <v>1.0295938000514144</v>
          </cell>
          <cell r="N77">
            <v>0.99310092209595913</v>
          </cell>
          <cell r="O77">
            <v>0.97755445037662669</v>
          </cell>
          <cell r="P77">
            <v>0.96455213103015247</v>
          </cell>
          <cell r="Q77">
            <v>1</v>
          </cell>
          <cell r="R77">
            <v>0.96384978942097865</v>
          </cell>
          <cell r="S77">
            <v>0.99494901780248413</v>
          </cell>
          <cell r="T77">
            <v>0.998708495197553</v>
          </cell>
          <cell r="U77">
            <v>1.0059100688539426</v>
          </cell>
          <cell r="V77">
            <v>0.96701475433876638</v>
          </cell>
          <cell r="W77">
            <v>1.0049566270745758</v>
          </cell>
          <cell r="X77">
            <v>1.0049566270745758</v>
          </cell>
          <cell r="Y77">
            <v>0.98317577520621469</v>
          </cell>
          <cell r="Z77">
            <v>0.97378926261136478</v>
          </cell>
        </row>
        <row r="78">
          <cell r="C78">
            <v>1.0434893454860934</v>
          </cell>
          <cell r="D78">
            <v>1.1261868672662612</v>
          </cell>
          <cell r="E78">
            <v>1.0616849613698072</v>
          </cell>
          <cell r="F78">
            <v>0.97773989696671593</v>
          </cell>
          <cell r="G78">
            <v>1.0674724359606074</v>
          </cell>
          <cell r="H78">
            <v>1.0259162938413031</v>
          </cell>
          <cell r="I78">
            <v>1.0295261220747227</v>
          </cell>
          <cell r="J78">
            <v>1.0541004053061445</v>
          </cell>
          <cell r="K78">
            <v>1.0283793382065327</v>
          </cell>
          <cell r="L78">
            <v>1.0539923950288008</v>
          </cell>
          <cell r="M78">
            <v>1.0682098096114445</v>
          </cell>
          <cell r="N78">
            <v>1.0303482274894231</v>
          </cell>
          <cell r="O78">
            <v>1.0142186688279311</v>
          </cell>
          <cell r="P78">
            <v>1.0007286836775633</v>
          </cell>
          <cell r="Q78">
            <v>1.0375060626415016</v>
          </cell>
          <cell r="R78">
            <v>1</v>
          </cell>
          <cell r="S78">
            <v>1.0322656379892847</v>
          </cell>
          <cell r="T78">
            <v>1.0361661185790323</v>
          </cell>
          <cell r="U78">
            <v>1.0436377949080957</v>
          </cell>
          <cell r="V78">
            <v>1.0032836702902523</v>
          </cell>
          <cell r="W78">
            <v>1.042648593281627</v>
          </cell>
          <cell r="X78">
            <v>1.042648593281627</v>
          </cell>
          <cell r="Y78">
            <v>1.0200508274187059</v>
          </cell>
          <cell r="Z78">
            <v>1.0103122636944883</v>
          </cell>
        </row>
        <row r="79">
          <cell r="C79">
            <v>1.0108728868653141</v>
          </cell>
          <cell r="D79">
            <v>1.0909855233192907</v>
          </cell>
          <cell r="E79">
            <v>1.0284997604277784</v>
          </cell>
          <cell r="F79">
            <v>0.94717857592472265</v>
          </cell>
          <cell r="G79">
            <v>1.0341063353032858</v>
          </cell>
          <cell r="H79">
            <v>0.99384911798444708</v>
          </cell>
          <cell r="I79">
            <v>0.99734611342880886</v>
          </cell>
          <cell r="J79">
            <v>1.0211522756481473</v>
          </cell>
          <cell r="K79">
            <v>0.99623517470723733</v>
          </cell>
          <cell r="L79">
            <v>1.0210476414596508</v>
          </cell>
          <cell r="M79">
            <v>1.0348206607866695</v>
          </cell>
          <cell r="N79">
            <v>0.99814252220620614</v>
          </cell>
          <cell r="O79">
            <v>0.98251712689331927</v>
          </cell>
          <cell r="P79">
            <v>0.96944879965863129</v>
          </cell>
          <cell r="Q79">
            <v>1.0050766241356486</v>
          </cell>
          <cell r="R79">
            <v>0.96874289252509294</v>
          </cell>
          <cell r="S79">
            <v>1</v>
          </cell>
          <cell r="T79">
            <v>1.0037785628487501</v>
          </cell>
          <cell r="U79">
            <v>1.0110166961877782</v>
          </cell>
          <cell r="V79">
            <v>0.97192392478017076</v>
          </cell>
          <cell r="W79">
            <v>1.0100584141428626</v>
          </cell>
          <cell r="X79">
            <v>1.0100584141428626</v>
          </cell>
          <cell r="Y79">
            <v>0.98816698907621148</v>
          </cell>
          <cell r="Z79">
            <v>0.97873282468497302</v>
          </cell>
        </row>
        <row r="80">
          <cell r="C80">
            <v>1.0070676185755851</v>
          </cell>
          <cell r="D80">
            <v>1.0868786839031956</v>
          </cell>
          <cell r="E80">
            <v>1.0246281386094449</v>
          </cell>
          <cell r="F80">
            <v>0.94361307461737853</v>
          </cell>
          <cell r="G80">
            <v>1.0302136084361722</v>
          </cell>
          <cell r="H80">
            <v>0.99010793293281441</v>
          </cell>
          <cell r="I80">
            <v>0.99359176450064268</v>
          </cell>
          <cell r="J80">
            <v>1.0173083122537405</v>
          </cell>
          <cell r="K80">
            <v>0.99248500772909076</v>
          </cell>
          <cell r="L80">
            <v>1.0172040719438067</v>
          </cell>
          <cell r="M80">
            <v>1.0309252449562394</v>
          </cell>
          <cell r="N80">
            <v>0.99438517532537385</v>
          </cell>
          <cell r="O80">
            <v>0.97881859929834492</v>
          </cell>
          <cell r="P80">
            <v>0.96579946567827668</v>
          </cell>
          <cell r="Q80">
            <v>1.0012931749440976</v>
          </cell>
          <cell r="R80">
            <v>0.96509621581853167</v>
          </cell>
          <cell r="S80">
            <v>0.9962356609429609</v>
          </cell>
          <cell r="T80">
            <v>1</v>
          </cell>
          <cell r="U80">
            <v>1.0072108865510001</v>
          </cell>
          <cell r="V80">
            <v>0.96826527358965009</v>
          </cell>
          <cell r="W80">
            <v>1.0062562118046137</v>
          </cell>
          <cell r="X80">
            <v>1.0062562118046137</v>
          </cell>
          <cell r="Y80">
            <v>0.98444719348435528</v>
          </cell>
          <cell r="Z80">
            <v>0.97504854248660522</v>
          </cell>
        </row>
        <row r="81">
          <cell r="C81">
            <v>0.9998577577175467</v>
          </cell>
          <cell r="D81">
            <v>1.0790974347239262</v>
          </cell>
          <cell r="E81">
            <v>1.0172925573889366</v>
          </cell>
          <cell r="F81">
            <v>0.93685750145989788</v>
          </cell>
          <cell r="G81">
            <v>1.0228380393741974</v>
          </cell>
          <cell r="H81">
            <v>0.98301949090646612</v>
          </cell>
          <cell r="I81">
            <v>0.986478380811596</v>
          </cell>
          <cell r="J81">
            <v>1.0100251355873617</v>
          </cell>
          <cell r="K81">
            <v>0.98537954760165947</v>
          </cell>
          <cell r="L81">
            <v>1.0099216415611099</v>
          </cell>
          <cell r="M81">
            <v>1.0235445811020218</v>
          </cell>
          <cell r="N81">
            <v>0.98726611140041853</v>
          </cell>
          <cell r="O81">
            <v>0.97181098056844972</v>
          </cell>
          <cell r="P81">
            <v>0.95888505433601023</v>
          </cell>
          <cell r="Q81">
            <v>0.99412465484049084</v>
          </cell>
          <cell r="R81">
            <v>0.95818683922621017</v>
          </cell>
          <cell r="S81">
            <v>0.98910334890677998</v>
          </cell>
          <cell r="T81">
            <v>0.99284073807453344</v>
          </cell>
          <cell r="U81">
            <v>1</v>
          </cell>
          <cell r="V81">
            <v>0.96133320888268814</v>
          </cell>
          <cell r="W81">
            <v>0.99905216002017649</v>
          </cell>
          <cell r="X81">
            <v>0.99905216002017649</v>
          </cell>
          <cell r="Y81">
            <v>0.9773992781744103</v>
          </cell>
          <cell r="Z81">
            <v>0.96806791458089914</v>
          </cell>
        </row>
        <row r="82">
          <cell r="C82">
            <v>1.040074085113146</v>
          </cell>
          <cell r="D82">
            <v>1.1225009442647984</v>
          </cell>
          <cell r="E82">
            <v>1.0582101481454982</v>
          </cell>
          <cell r="F82">
            <v>0.97453982948197826</v>
          </cell>
          <cell r="G82">
            <v>1.0639786807770777</v>
          </cell>
          <cell r="H82">
            <v>1.0225585487148445</v>
          </cell>
          <cell r="I82">
            <v>1.0261565622580884</v>
          </cell>
          <cell r="J82">
            <v>1.0506504157505032</v>
          </cell>
          <cell r="K82">
            <v>1.0250135317252997</v>
          </cell>
          <cell r="L82">
            <v>1.0505427589824903</v>
          </cell>
          <cell r="M82">
            <v>1.064713641060667</v>
          </cell>
          <cell r="N82">
            <v>1.0269759769849947</v>
          </cell>
          <cell r="O82">
            <v>1.0108992091284763</v>
          </cell>
          <cell r="P82">
            <v>0.99745337566198988</v>
          </cell>
          <cell r="Q82">
            <v>1.0341103850931299</v>
          </cell>
          <cell r="R82">
            <v>0.99672707691006035</v>
          </cell>
          <cell r="S82">
            <v>1.0288871119477581</v>
          </cell>
          <cell r="T82">
            <v>1.0327748265645218</v>
          </cell>
          <cell r="U82">
            <v>1.0402220486716072</v>
          </cell>
          <cell r="V82">
            <v>1</v>
          </cell>
          <cell r="W82">
            <v>1.0392360846259825</v>
          </cell>
          <cell r="X82">
            <v>1.0392360846259825</v>
          </cell>
          <cell r="Y82">
            <v>1.0167122795127352</v>
          </cell>
          <cell r="Z82">
            <v>1.0070055893585934</v>
          </cell>
        </row>
        <row r="83">
          <cell r="C83">
            <v>1.0008063619995116</v>
          </cell>
          <cell r="D83">
            <v>1.0801212167962613</v>
          </cell>
          <cell r="E83">
            <v>1.0182577027493656</v>
          </cell>
          <cell r="F83">
            <v>0.93774633492707471</v>
          </cell>
          <cell r="G83">
            <v>1.0238084459509507</v>
          </cell>
          <cell r="H83">
            <v>0.98395212006409494</v>
          </cell>
          <cell r="I83">
            <v>0.9874142915537798</v>
          </cell>
          <cell r="J83">
            <v>1.0109833860596062</v>
          </cell>
          <cell r="K83">
            <v>0.98631441583766655</v>
          </cell>
          <cell r="L83">
            <v>1.0108797938445113</v>
          </cell>
          <cell r="M83">
            <v>1.0245156580026318</v>
          </cell>
          <cell r="N83">
            <v>0.98820276949351671</v>
          </cell>
          <cell r="O83">
            <v>0.97273297577257956</v>
          </cell>
          <cell r="P83">
            <v>0.95979478620680314</v>
          </cell>
          <cell r="Q83">
            <v>0.99506781990283055</v>
          </cell>
          <cell r="R83">
            <v>0.95909590867293548</v>
          </cell>
          <cell r="S83">
            <v>0.99004175005918038</v>
          </cell>
          <cell r="T83">
            <v>0.9937826850346656</v>
          </cell>
          <cell r="U83">
            <v>1.0009487392327987</v>
          </cell>
          <cell r="V83">
            <v>0.9622452634137475</v>
          </cell>
          <cell r="W83">
            <v>1</v>
          </cell>
          <cell r="X83">
            <v>1</v>
          </cell>
          <cell r="Y83">
            <v>0.97832657521572342</v>
          </cell>
          <cell r="Z83">
            <v>0.96898635859147575</v>
          </cell>
        </row>
        <row r="84">
          <cell r="C84">
            <v>1.0008063619995116</v>
          </cell>
          <cell r="D84">
            <v>1.0801212167962613</v>
          </cell>
          <cell r="E84">
            <v>1.0182577027493656</v>
          </cell>
          <cell r="F84">
            <v>0.93774633492707471</v>
          </cell>
          <cell r="G84">
            <v>1.0238084459509507</v>
          </cell>
          <cell r="H84">
            <v>0.98395212006409494</v>
          </cell>
          <cell r="I84">
            <v>0.9874142915537798</v>
          </cell>
          <cell r="J84">
            <v>1.0109833860596062</v>
          </cell>
          <cell r="K84">
            <v>0.98631441583766655</v>
          </cell>
          <cell r="L84">
            <v>1.0108797938445113</v>
          </cell>
          <cell r="M84">
            <v>1.0245156580026318</v>
          </cell>
          <cell r="N84">
            <v>0.98820276949351671</v>
          </cell>
          <cell r="O84">
            <v>0.97273297577257956</v>
          </cell>
          <cell r="P84">
            <v>0.95979478620680314</v>
          </cell>
          <cell r="Q84">
            <v>0.99506781990283055</v>
          </cell>
          <cell r="R84">
            <v>0.95909590867293548</v>
          </cell>
          <cell r="S84">
            <v>0.99004175005918038</v>
          </cell>
          <cell r="T84">
            <v>0.9937826850346656</v>
          </cell>
          <cell r="U84">
            <v>1.0009487392327987</v>
          </cell>
          <cell r="V84">
            <v>0.9622452634137475</v>
          </cell>
          <cell r="W84">
            <v>1</v>
          </cell>
          <cell r="X84">
            <v>1</v>
          </cell>
          <cell r="Y84">
            <v>0.97832657521572342</v>
          </cell>
          <cell r="Z84">
            <v>0.96898635859147575</v>
          </cell>
        </row>
        <row r="85">
          <cell r="C85">
            <v>1.0229777942798204</v>
          </cell>
          <cell r="D85">
            <v>1.1040497561441505</v>
          </cell>
          <cell r="E85">
            <v>1.0408157445021231</v>
          </cell>
          <cell r="F85">
            <v>0.95852076257899799</v>
          </cell>
          <cell r="G85">
            <v>1.0464894564733647</v>
          </cell>
          <cell r="H85">
            <v>1.0057501707414327</v>
          </cell>
          <cell r="I85">
            <v>1.0092890416843194</v>
          </cell>
          <cell r="J85">
            <v>1.0333802757393991</v>
          </cell>
          <cell r="K85">
            <v>1.0081647997962049</v>
          </cell>
          <cell r="L85">
            <v>1.0332743885870725</v>
          </cell>
          <cell r="M85">
            <v>1.0472123357956657</v>
          </cell>
          <cell r="N85">
            <v>1.010094987224093</v>
          </cell>
          <cell r="O85">
            <v>0.99428248236851746</v>
          </cell>
          <cell r="P85">
            <v>0.98105766573412967</v>
          </cell>
          <cell r="Q85">
            <v>1.0171121229977991</v>
          </cell>
          <cell r="R85">
            <v>0.98034330556895322</v>
          </cell>
          <cell r="S85">
            <v>1.0119747077716597</v>
          </cell>
          <cell r="T85">
            <v>1.0157985178063205</v>
          </cell>
          <cell r="U85">
            <v>1.0231233256768959</v>
          </cell>
          <cell r="V85">
            <v>0.98356242975569785</v>
          </cell>
          <cell r="W85">
            <v>1.0221535684845293</v>
          </cell>
          <cell r="X85">
            <v>1.0221535684845293</v>
          </cell>
          <cell r="Y85">
            <v>1</v>
          </cell>
          <cell r="Z85">
            <v>0.99045286424710666</v>
          </cell>
        </row>
        <row r="86">
          <cell r="C86">
            <v>1.0328384431069695</v>
          </cell>
          <cell r="D86">
            <v>1.1146918707569133</v>
          </cell>
          <cell r="E86">
            <v>1.0508483362237535</v>
          </cell>
          <cell r="F86">
            <v>0.96776009962636456</v>
          </cell>
          <cell r="G86">
            <v>1.0565767380246351</v>
          </cell>
          <cell r="H86">
            <v>1.0154447597119669</v>
          </cell>
          <cell r="I86">
            <v>1.0190177424056732</v>
          </cell>
          <cell r="J86">
            <v>1.0433411957720207</v>
          </cell>
          <cell r="K86">
            <v>1.0178826637677119</v>
          </cell>
          <cell r="L86">
            <v>1.0432342879562642</v>
          </cell>
          <cell r="M86">
            <v>1.0573065852979333</v>
          </cell>
          <cell r="N86">
            <v>1.0198314565851827</v>
          </cell>
          <cell r="O86">
            <v>1.0038665324314267</v>
          </cell>
          <cell r="P86">
            <v>0.99051423964519636</v>
          </cell>
          <cell r="Q86">
            <v>1.0269162316683869</v>
          </cell>
          <cell r="R86">
            <v>0.9897929936465597</v>
          </cell>
          <cell r="S86">
            <v>1.02172929606389</v>
          </cell>
          <cell r="T86">
            <v>1.0255899644234765</v>
          </cell>
          <cell r="U86">
            <v>1.0329853773047784</v>
          </cell>
          <cell r="V86">
            <v>0.99304314749329692</v>
          </cell>
          <cell r="W86">
            <v>1.0320062724655958</v>
          </cell>
          <cell r="X86">
            <v>1.0320062724655958</v>
          </cell>
          <cell r="Y86">
            <v>1.0096391621424112</v>
          </cell>
          <cell r="Z86">
            <v>1</v>
          </cell>
        </row>
        <row r="91">
          <cell r="C91">
            <v>1</v>
          </cell>
          <cell r="D91">
            <v>0.98702230151224779</v>
          </cell>
          <cell r="E91">
            <v>0.98670750796334195</v>
          </cell>
          <cell r="F91">
            <v>0.96024630088811846</v>
          </cell>
          <cell r="G91">
            <v>0.86771314963836499</v>
          </cell>
          <cell r="H91">
            <v>0.99266448481581149</v>
          </cell>
          <cell r="I91">
            <v>0.95343343896851485</v>
          </cell>
          <cell r="J91">
            <v>0.96307685166683177</v>
          </cell>
          <cell r="K91">
            <v>0.93153298053893485</v>
          </cell>
          <cell r="L91">
            <v>0.95956227643948633</v>
          </cell>
          <cell r="M91">
            <v>0.98081870742267951</v>
          </cell>
          <cell r="N91">
            <v>0.99338673787453036</v>
          </cell>
          <cell r="O91">
            <v>0.89327783680911899</v>
          </cell>
          <cell r="P91">
            <v>0.92228788277871632</v>
          </cell>
          <cell r="Q91">
            <v>0.97910886060263069</v>
          </cell>
          <cell r="R91">
            <v>0.92646763201850457</v>
          </cell>
          <cell r="S91">
            <v>0.96297994540299081</v>
          </cell>
          <cell r="T91">
            <v>0.97951888636437956</v>
          </cell>
          <cell r="U91">
            <v>0.92849441751651718</v>
          </cell>
          <cell r="V91">
            <v>0.93143087433083926</v>
          </cell>
          <cell r="W91">
            <v>0.94972176451609258</v>
          </cell>
          <cell r="X91">
            <v>0.89430286325363817</v>
          </cell>
          <cell r="Y91">
            <v>0.90765562739272698</v>
          </cell>
          <cell r="Z91">
            <v>0.97034604332509344</v>
          </cell>
        </row>
        <row r="92">
          <cell r="C92">
            <v>1.0131483335967877</v>
          </cell>
          <cell r="D92">
            <v>1</v>
          </cell>
          <cell r="E92">
            <v>0.999681067440499</v>
          </cell>
          <cell r="F92">
            <v>0.9728719395872768</v>
          </cell>
          <cell r="G92">
            <v>0.87912213159612962</v>
          </cell>
          <cell r="H92">
            <v>1.0057163686118531</v>
          </cell>
          <cell r="I92">
            <v>0.96596949988640546</v>
          </cell>
          <cell r="J92">
            <v>0.97573970739189131</v>
          </cell>
          <cell r="K92">
            <v>0.94378108692347062</v>
          </cell>
          <cell r="L92">
            <v>0.97217892135700568</v>
          </cell>
          <cell r="M92">
            <v>0.99371483898584312</v>
          </cell>
          <cell r="N92">
            <v>1.0064481180947293</v>
          </cell>
          <cell r="O92">
            <v>0.90502295180210213</v>
          </cell>
          <cell r="P92">
            <v>0.93441443153376591</v>
          </cell>
          <cell r="Q92">
            <v>0.99198251052940478</v>
          </cell>
          <cell r="R92">
            <v>0.93864913751090984</v>
          </cell>
          <cell r="S92">
            <v>0.97564152697216577</v>
          </cell>
          <cell r="T92">
            <v>0.99239792744665234</v>
          </cell>
          <cell r="U92">
            <v>0.94070257186077944</v>
          </cell>
          <cell r="V92">
            <v>0.94367763818888872</v>
          </cell>
          <cell r="W92">
            <v>0.96220902310008005</v>
          </cell>
          <cell r="X92">
            <v>0.90606145563625939</v>
          </cell>
          <cell r="Y92">
            <v>0.91958978637268818</v>
          </cell>
          <cell r="Z92">
            <v>0.98310447680705482</v>
          </cell>
        </row>
        <row r="93">
          <cell r="C93">
            <v>1.0134715626762536</v>
          </cell>
          <cell r="D93">
            <v>1.00031903430993</v>
          </cell>
          <cell r="E93">
            <v>1</v>
          </cell>
          <cell r="F93">
            <v>0.97318231911517339</v>
          </cell>
          <cell r="G93">
            <v>0.87940260171872764</v>
          </cell>
          <cell r="H93">
            <v>1.0060372266394986</v>
          </cell>
          <cell r="I93">
            <v>0.96627767729921521</v>
          </cell>
          <cell r="J93">
            <v>0.97605100183611049</v>
          </cell>
          <cell r="K93">
            <v>0.94408218547126233</v>
          </cell>
          <cell r="L93">
            <v>0.97248907978830934</v>
          </cell>
          <cell r="M93">
            <v>0.9940318681137662</v>
          </cell>
          <cell r="N93">
            <v>1.006769209575566</v>
          </cell>
          <cell r="O93">
            <v>0.90531168517500116</v>
          </cell>
          <cell r="P93">
            <v>0.93471254179711893</v>
          </cell>
          <cell r="Q93">
            <v>0.99229898698511421</v>
          </cell>
          <cell r="R93">
            <v>0.93894859879076209</v>
          </cell>
          <cell r="S93">
            <v>0.97595279009346236</v>
          </cell>
          <cell r="T93">
            <v>0.99271453643461138</v>
          </cell>
          <cell r="U93">
            <v>0.94100268825664246</v>
          </cell>
          <cell r="V93">
            <v>0.94397870373298476</v>
          </cell>
          <cell r="W93">
            <v>0.96251600079177324</v>
          </cell>
          <cell r="X93">
            <v>0.90635052032751251</v>
          </cell>
          <cell r="Y93">
            <v>0.91988316706560236</v>
          </cell>
          <cell r="Z93">
            <v>0.98341812086540203</v>
          </cell>
        </row>
        <row r="94">
          <cell r="C94">
            <v>1.0413994816487331</v>
          </cell>
          <cell r="D94">
            <v>1.0278845131705945</v>
          </cell>
          <cell r="E94">
            <v>1.0275566873319375</v>
          </cell>
          <cell r="F94">
            <v>1</v>
          </cell>
          <cell r="G94">
            <v>0.9036360242531829</v>
          </cell>
          <cell r="H94">
            <v>1.0337602799382928</v>
          </cell>
          <cell r="I94">
            <v>0.99290508912838049</v>
          </cell>
          <cell r="J94">
            <v>1.0029477341137325</v>
          </cell>
          <cell r="K94">
            <v>0.97009796307194618</v>
          </cell>
          <cell r="L94">
            <v>0.99928765729375946</v>
          </cell>
          <cell r="M94">
            <v>1.021424093501359</v>
          </cell>
          <cell r="N94">
            <v>1.034512433899262</v>
          </cell>
          <cell r="O94">
            <v>0.93025907622131809</v>
          </cell>
          <cell r="P94">
            <v>0.96047012305666268</v>
          </cell>
          <cell r="Q94">
            <v>1.0196434599092612</v>
          </cell>
          <cell r="R94">
            <v>0.96482291174839996</v>
          </cell>
          <cell r="S94">
            <v>1.0028468159807999</v>
          </cell>
          <cell r="T94">
            <v>1.0200704605250093</v>
          </cell>
          <cell r="U94">
            <v>0.96693360511544346</v>
          </cell>
          <cell r="V94">
            <v>0.96999162971976227</v>
          </cell>
          <cell r="W94">
            <v>0.98903975327757898</v>
          </cell>
          <cell r="X94">
            <v>0.93132653822931666</v>
          </cell>
          <cell r="Y94">
            <v>0.94523209988234158</v>
          </cell>
          <cell r="Z94">
            <v>1.0105178665386514</v>
          </cell>
        </row>
        <row r="95">
          <cell r="C95">
            <v>1.1524545875751311</v>
          </cell>
          <cell r="D95">
            <v>1.1374983794167544</v>
          </cell>
          <cell r="E95">
            <v>1.1371355941471786</v>
          </cell>
          <cell r="F95">
            <v>1.1066402546605618</v>
          </cell>
          <cell r="G95">
            <v>1</v>
          </cell>
          <cell r="H95">
            <v>1.144000739448886</v>
          </cell>
          <cell r="I95">
            <v>1.0987887406867989</v>
          </cell>
          <cell r="J95">
            <v>1.1099023358908544</v>
          </cell>
          <cell r="K95">
            <v>1.0735494568996309</v>
          </cell>
          <cell r="L95">
            <v>1.1058519475467221</v>
          </cell>
          <cell r="M95">
            <v>1.1303490189487775</v>
          </cell>
          <cell r="N95">
            <v>1.1448331032997967</v>
          </cell>
          <cell r="O95">
            <v>1.0294621410098586</v>
          </cell>
          <cell r="P95">
            <v>1.0628949015732865</v>
          </cell>
          <cell r="Q95">
            <v>1.1283784981369613</v>
          </cell>
          <cell r="R95">
            <v>1.067711872759594</v>
          </cell>
          <cell r="S95">
            <v>1.1097906558225261</v>
          </cell>
          <cell r="T95">
            <v>1.1288510342071127</v>
          </cell>
          <cell r="U95">
            <v>1.0700476510048096</v>
          </cell>
          <cell r="V95">
            <v>1.0734317841316912</v>
          </cell>
          <cell r="W95">
            <v>1.0945112044365193</v>
          </cell>
          <cell r="X95">
            <v>1.0306434374382305</v>
          </cell>
          <cell r="Y95">
            <v>1.0460318917271321</v>
          </cell>
          <cell r="Z95">
            <v>1.1182797491653809</v>
          </cell>
        </row>
        <row r="96">
          <cell r="C96">
            <v>1.007389722606576</v>
          </cell>
          <cell r="D96">
            <v>0.99431612252692747</v>
          </cell>
          <cell r="E96">
            <v>0.99399900274101682</v>
          </cell>
          <cell r="F96">
            <v>0.96734225468567236</v>
          </cell>
          <cell r="G96">
            <v>0.87412530911627084</v>
          </cell>
          <cell r="H96">
            <v>1</v>
          </cell>
          <cell r="I96">
            <v>0.96047904760632596</v>
          </cell>
          <cell r="J96">
            <v>0.97019372244946422</v>
          </cell>
          <cell r="K96">
            <v>0.93841675086399445</v>
          </cell>
          <cell r="L96">
            <v>0.96665317548610874</v>
          </cell>
          <cell r="M96">
            <v>0.98806668559787358</v>
          </cell>
          <cell r="N96">
            <v>1.0007275903084745</v>
          </cell>
          <cell r="O96">
            <v>0.89987891223374061</v>
          </cell>
          <cell r="P96">
            <v>0.92910333439585724</v>
          </cell>
          <cell r="Q96">
            <v>0.98634420348412477</v>
          </cell>
          <cell r="R96">
            <v>0.93331397082309264</v>
          </cell>
          <cell r="S96">
            <v>0.97009610007521463</v>
          </cell>
          <cell r="T96">
            <v>0.98675725922251456</v>
          </cell>
          <cell r="U96">
            <v>0.93535573370371861</v>
          </cell>
          <cell r="V96">
            <v>0.93831389011934474</v>
          </cell>
          <cell r="W96">
            <v>0.95673994490929437</v>
          </cell>
          <cell r="X96">
            <v>0.90091151333934916</v>
          </cell>
          <cell r="Y96">
            <v>0.91436295070145701</v>
          </cell>
          <cell r="Z96">
            <v>0.97751663141765444</v>
          </cell>
        </row>
        <row r="97">
          <cell r="C97">
            <v>1.0488409144553015</v>
          </cell>
          <cell r="D97">
            <v>1.0352293733058822</v>
          </cell>
          <cell r="E97">
            <v>1.0348992049521832</v>
          </cell>
          <cell r="F97">
            <v>1.0071456083258148</v>
          </cell>
          <cell r="G97">
            <v>0.91009305335159263</v>
          </cell>
          <cell r="H97">
            <v>1.0411471260015164</v>
          </cell>
          <cell r="I97">
            <v>1</v>
          </cell>
          <cell r="J97">
            <v>1.0101144057929725</v>
          </cell>
          <cell r="K97">
            <v>0.97702990315372895</v>
          </cell>
          <cell r="L97">
            <v>1.0064281754976017</v>
          </cell>
          <cell r="M97">
            <v>1.02872279000807</v>
          </cell>
          <cell r="N97">
            <v>1.0419046545600912</v>
          </cell>
          <cell r="O97">
            <v>0.93690634322152988</v>
          </cell>
          <cell r="P97">
            <v>0.96733326636467265</v>
          </cell>
          <cell r="Q97">
            <v>1.0269294327057514</v>
          </cell>
          <cell r="R97">
            <v>0.9717171583795261</v>
          </cell>
          <cell r="S97">
            <v>1.0100127665385892</v>
          </cell>
          <cell r="T97">
            <v>1.0273594845006544</v>
          </cell>
          <cell r="U97">
            <v>0.97384293393466637</v>
          </cell>
          <cell r="V97">
            <v>0.97692280998505843</v>
          </cell>
          <cell r="W97">
            <v>0.99610704397316097</v>
          </cell>
          <cell r="X97">
            <v>0.93798143289494029</v>
          </cell>
          <cell r="Y97">
            <v>0.95198635824508815</v>
          </cell>
          <cell r="Z97">
            <v>1.0177386314191745</v>
          </cell>
        </row>
        <row r="98">
          <cell r="C98">
            <v>1.0383387351375584</v>
          </cell>
          <cell r="D98">
            <v>1.0248634881047891</v>
          </cell>
          <cell r="E98">
            <v>1.0245366257693886</v>
          </cell>
          <cell r="F98">
            <v>0.99706092948468816</v>
          </cell>
          <cell r="G98">
            <v>0.90098017425772681</v>
          </cell>
          <cell r="H98">
            <v>1.0307219855796257</v>
          </cell>
          <cell r="I98">
            <v>0.98998687105642014</v>
          </cell>
          <cell r="J98">
            <v>1</v>
          </cell>
          <cell r="K98">
            <v>0.96724677675171733</v>
          </cell>
          <cell r="L98">
            <v>0.9963506804038923</v>
          </cell>
          <cell r="M98">
            <v>1.0184220560645201</v>
          </cell>
          <cell r="N98">
            <v>1.0314719289070651</v>
          </cell>
          <cell r="O98">
            <v>0.92752497919879484</v>
          </cell>
          <cell r="P98">
            <v>0.95764723363714899</v>
          </cell>
          <cell r="Q98">
            <v>1.0166466558801115</v>
          </cell>
          <cell r="R98">
            <v>0.96198722917598289</v>
          </cell>
          <cell r="S98">
            <v>0.99989937847257648</v>
          </cell>
          <cell r="T98">
            <v>1.0170724015109396</v>
          </cell>
          <cell r="U98">
            <v>0.96409171906638447</v>
          </cell>
          <cell r="V98">
            <v>0.96714075592075366</v>
          </cell>
          <cell r="W98">
            <v>0.98613289570024953</v>
          </cell>
          <cell r="X98">
            <v>0.92858930386067939</v>
          </cell>
          <cell r="Y98">
            <v>0.94245399608745106</v>
          </cell>
          <cell r="Z98">
            <v>1.0075478832719118</v>
          </cell>
        </row>
        <row r="99">
          <cell r="C99">
            <v>1.0734992972781854</v>
          </cell>
          <cell r="D99">
            <v>1.0595677470712952</v>
          </cell>
          <cell r="E99">
            <v>1.0592298164177569</v>
          </cell>
          <cell r="F99">
            <v>1.0308237292173721</v>
          </cell>
          <cell r="G99">
            <v>0.9314894563758257</v>
          </cell>
          <cell r="H99">
            <v>1.0656246268827856</v>
          </cell>
          <cell r="I99">
            <v>1.0235101267342244</v>
          </cell>
          <cell r="J99">
            <v>1.033862323489231</v>
          </cell>
          <cell r="K99">
            <v>1</v>
          </cell>
          <cell r="L99">
            <v>1.0300894294524443</v>
          </cell>
          <cell r="M99">
            <v>1.0529081931755446</v>
          </cell>
          <cell r="N99">
            <v>1.0663999650337772</v>
          </cell>
          <cell r="O99">
            <v>0.95893313008876668</v>
          </cell>
          <cell r="P99">
            <v>0.99007539405113731</v>
          </cell>
          <cell r="Q99">
            <v>1.0510726738157687</v>
          </cell>
          <cell r="R99">
            <v>0.99456235192284903</v>
          </cell>
          <cell r="S99">
            <v>1.0337582946830959</v>
          </cell>
          <cell r="T99">
            <v>1.0515128361828721</v>
          </cell>
          <cell r="U99">
            <v>0.99673810473069924</v>
          </cell>
          <cell r="V99">
            <v>0.99989038905736172</v>
          </cell>
          <cell r="W99">
            <v>1.0195256468178235</v>
          </cell>
          <cell r="X99">
            <v>0.9600334952566496</v>
          </cell>
          <cell r="Y99">
            <v>0.97436767817668291</v>
          </cell>
          <cell r="Z99">
            <v>1.0416657956261555</v>
          </cell>
        </row>
        <row r="100">
          <cell r="C100">
            <v>1.0421418437900252</v>
          </cell>
          <cell r="D100">
            <v>1.028617241159848</v>
          </cell>
          <cell r="E100">
            <v>1.0282891816303781</v>
          </cell>
          <cell r="F100">
            <v>1.0007128505000948</v>
          </cell>
          <cell r="G100">
            <v>0.90428018164497559</v>
          </cell>
          <cell r="H100">
            <v>1.0344971964708252</v>
          </cell>
          <cell r="I100">
            <v>0.99361288201771247</v>
          </cell>
          <cell r="J100">
            <v>1.0036626859075646</v>
          </cell>
          <cell r="K100">
            <v>0.97078949789006308</v>
          </cell>
          <cell r="L100">
            <v>1</v>
          </cell>
          <cell r="M100">
            <v>1.0221522161772205</v>
          </cell>
          <cell r="N100">
            <v>1.0352498866051214</v>
          </cell>
          <cell r="O100">
            <v>0.93092221186902036</v>
          </cell>
          <cell r="P100">
            <v>0.96115479466420994</v>
          </cell>
          <cell r="Q100">
            <v>1.0203703132595761</v>
          </cell>
          <cell r="R100">
            <v>0.96551068624354286</v>
          </cell>
          <cell r="S100">
            <v>1.0035616958350906</v>
          </cell>
          <cell r="T100">
            <v>1.0207976182629266</v>
          </cell>
          <cell r="U100">
            <v>0.96762288421940856</v>
          </cell>
          <cell r="V100">
            <v>0.97068308873809594</v>
          </cell>
          <cell r="W100">
            <v>0.98974479076031674</v>
          </cell>
          <cell r="X100">
            <v>0.93199043481784516</v>
          </cell>
          <cell r="Y100">
            <v>0.94590590905744854</v>
          </cell>
          <cell r="Z100">
            <v>1.0112382147051684</v>
          </cell>
        </row>
        <row r="101">
          <cell r="C101">
            <v>1.0195564097953673</v>
          </cell>
          <cell r="D101">
            <v>1.0063249141177879</v>
          </cell>
          <cell r="E101">
            <v>1.0060039643372387</v>
          </cell>
          <cell r="F101">
            <v>0.97902527105277215</v>
          </cell>
          <cell r="G101">
            <v>0.88468250357752176</v>
          </cell>
          <cell r="H101">
            <v>1.0120774382701767</v>
          </cell>
          <cell r="I101">
            <v>0.97207917401358956</v>
          </cell>
          <cell r="J101">
            <v>0.98191117724246058</v>
          </cell>
          <cell r="K101">
            <v>0.94975042124425413</v>
          </cell>
          <cell r="L101">
            <v>0.97832786954171247</v>
          </cell>
          <cell r="M101">
            <v>1</v>
          </cell>
          <cell r="N101">
            <v>1.0128138160056879</v>
          </cell>
          <cell r="O101">
            <v>0.9107471442468773</v>
          </cell>
          <cell r="P101">
            <v>0.94032452256363863</v>
          </cell>
          <cell r="Q101">
            <v>0.99825671471485089</v>
          </cell>
          <cell r="R101">
            <v>0.94458601269240206</v>
          </cell>
          <cell r="S101">
            <v>0.98181237584001213</v>
          </cell>
          <cell r="T101">
            <v>0.99867475910842318</v>
          </cell>
          <cell r="U101">
            <v>0.94665243483818118</v>
          </cell>
          <cell r="V101">
            <v>0.94964631820531042</v>
          </cell>
          <cell r="W101">
            <v>0.96829491253454869</v>
          </cell>
          <cell r="X101">
            <v>0.91179221652859666</v>
          </cell>
          <cell r="Y101">
            <v>0.92540611279509044</v>
          </cell>
          <cell r="Z101">
            <v>0.98932252819167221</v>
          </cell>
        </row>
        <row r="102">
          <cell r="C102">
            <v>1.006657288519494</v>
          </cell>
          <cell r="D102">
            <v>0.99359319374858979</v>
          </cell>
          <cell r="E102">
            <v>0.9932763045282047</v>
          </cell>
          <cell r="F102">
            <v>0.96663893756290742</v>
          </cell>
          <cell r="G102">
            <v>0.8734897664276664</v>
          </cell>
          <cell r="H102">
            <v>0.99927293869428513</v>
          </cell>
          <cell r="I102">
            <v>0.9597807204558616</v>
          </cell>
          <cell r="J102">
            <v>0.96948833213482377</v>
          </cell>
          <cell r="K102">
            <v>0.93773446435580665</v>
          </cell>
          <cell r="L102">
            <v>0.96595035936616636</v>
          </cell>
          <cell r="M102">
            <v>0.98734830054330947</v>
          </cell>
          <cell r="N102">
            <v>1</v>
          </cell>
          <cell r="O102">
            <v>0.89922464509682665</v>
          </cell>
          <cell r="P102">
            <v>0.92842781931240748</v>
          </cell>
          <cell r="Q102">
            <v>0.98562707077965539</v>
          </cell>
          <cell r="R102">
            <v>0.93263539434882414</v>
          </cell>
          <cell r="S102">
            <v>0.96939078073802509</v>
          </cell>
          <cell r="T102">
            <v>0.98603982620120068</v>
          </cell>
          <cell r="U102">
            <v>0.93467567274266417</v>
          </cell>
          <cell r="V102">
            <v>0.93763167839722417</v>
          </cell>
          <cell r="W102">
            <v>0.95604433631571906</v>
          </cell>
          <cell r="X102">
            <v>0.90025649543812714</v>
          </cell>
          <cell r="Y102">
            <v>0.91369815278062272</v>
          </cell>
          <cell r="Z102">
            <v>0.976805916899258</v>
          </cell>
        </row>
        <row r="103">
          <cell r="C103">
            <v>1.1194725300384747</v>
          </cell>
          <cell r="D103">
            <v>1.1049443530783141</v>
          </cell>
          <cell r="E103">
            <v>1.1045919503476807</v>
          </cell>
          <cell r="F103">
            <v>1.0749693559153082</v>
          </cell>
          <cell r="G103">
            <v>0.97138103497331396</v>
          </cell>
          <cell r="H103">
            <v>1.1112606222960955</v>
          </cell>
          <cell r="I103">
            <v>1.067342544145367</v>
          </cell>
          <cell r="J103">
            <v>1.0781380797569569</v>
          </cell>
          <cell r="K103">
            <v>1.0428255825382025</v>
          </cell>
          <cell r="L103">
            <v>1.0742036093351899</v>
          </cell>
          <cell r="M103">
            <v>1.0979995999075334</v>
          </cell>
          <cell r="N103">
            <v>1.1120691647550673</v>
          </cell>
          <cell r="O103">
            <v>1</v>
          </cell>
          <cell r="P103">
            <v>1.0324759495581175</v>
          </cell>
          <cell r="Q103">
            <v>1.096085473361915</v>
          </cell>
          <cell r="R103">
            <v>1.0371550640145097</v>
          </cell>
          <cell r="S103">
            <v>1.0780295958565982</v>
          </cell>
          <cell r="T103">
            <v>1.0965444859388012</v>
          </cell>
          <cell r="U103">
            <v>1.0394239947038153</v>
          </cell>
          <cell r="V103">
            <v>1.0427112774430931</v>
          </cell>
          <cell r="W103">
            <v>1.0631874265554344</v>
          </cell>
          <cell r="X103">
            <v>1.0011474889472023</v>
          </cell>
          <cell r="Y103">
            <v>1.0160955416009951</v>
          </cell>
          <cell r="Z103">
            <v>1.0862757401339656</v>
          </cell>
        </row>
        <row r="104">
          <cell r="C104">
            <v>1.0842601520331685</v>
          </cell>
          <cell r="D104">
            <v>1.0701889506977977</v>
          </cell>
          <cell r="E104">
            <v>1.069847632596602</v>
          </cell>
          <cell r="F104">
            <v>1.0411568001902389</v>
          </cell>
          <cell r="G104">
            <v>0.94082679154807314</v>
          </cell>
          <cell r="H104">
            <v>1.0763065452243186</v>
          </cell>
          <cell r="I104">
            <v>1.0337698854895085</v>
          </cell>
          <cell r="J104">
            <v>1.0442258536079043</v>
          </cell>
          <cell r="K104">
            <v>1.010024091103056</v>
          </cell>
          <cell r="L104">
            <v>1.0404151397375707</v>
          </cell>
          <cell r="M104">
            <v>1.0634626408270904</v>
          </cell>
          <cell r="N104">
            <v>1.0770896554355716</v>
          </cell>
          <cell r="O104">
            <v>0.96854556314651519</v>
          </cell>
          <cell r="P104">
            <v>1</v>
          </cell>
          <cell r="Q104">
            <v>1.0616087220540307</v>
          </cell>
          <cell r="R104">
            <v>1.0045319355461935</v>
          </cell>
          <cell r="S104">
            <v>1.0441207820075391</v>
          </cell>
          <cell r="T104">
            <v>1.0620532966488021</v>
          </cell>
          <cell r="U104">
            <v>1.0067294982984072</v>
          </cell>
          <cell r="V104">
            <v>1.0099133814103427</v>
          </cell>
          <cell r="W104">
            <v>1.0297454647834277</v>
          </cell>
          <cell r="X104">
            <v>0.96965695847508759</v>
          </cell>
          <cell r="Y104">
            <v>0.98413482855059908</v>
          </cell>
          <cell r="Z104">
            <v>1.0521075484604494</v>
          </cell>
        </row>
        <row r="105">
          <cell r="C105">
            <v>1.0213368913692713</v>
          </cell>
          <cell r="D105">
            <v>1.0080822891386627</v>
          </cell>
          <cell r="E105">
            <v>1.0077607788740002</v>
          </cell>
          <cell r="F105">
            <v>0.98073497189791281</v>
          </cell>
          <cell r="G105">
            <v>0.88622745085188703</v>
          </cell>
          <cell r="H105">
            <v>1.0138448590944602</v>
          </cell>
          <cell r="I105">
            <v>0.97377674468361686</v>
          </cell>
          <cell r="J105">
            <v>0.98362591783110687</v>
          </cell>
          <cell r="K105">
            <v>0.95140899855158756</v>
          </cell>
          <cell r="L105">
            <v>0.98003635249392629</v>
          </cell>
          <cell r="M105">
            <v>1.0017463296359064</v>
          </cell>
          <cell r="N105">
            <v>1.0145825227882339</v>
          </cell>
          <cell r="O105">
            <v>0.91233760897569283</v>
          </cell>
          <cell r="P105">
            <v>0.94196663914476098</v>
          </cell>
          <cell r="Q105">
            <v>1</v>
          </cell>
          <cell r="R105">
            <v>0.94623557124002944</v>
          </cell>
          <cell r="S105">
            <v>0.98352694388884121</v>
          </cell>
          <cell r="T105">
            <v>1.000418774436886</v>
          </cell>
          <cell r="U105">
            <v>0.94830560204004199</v>
          </cell>
          <cell r="V105">
            <v>0.95130471371442182</v>
          </cell>
          <cell r="W105">
            <v>0.96998587463660513</v>
          </cell>
          <cell r="X105">
            <v>0.9133845062981093</v>
          </cell>
          <cell r="Y105">
            <v>0.92702217691511346</v>
          </cell>
          <cell r="Z105">
            <v>0.99105021144212324</v>
          </cell>
        </row>
        <row r="106">
          <cell r="C106">
            <v>1.0793685234542838</v>
          </cell>
          <cell r="D106">
            <v>1.0653608041997238</v>
          </cell>
          <cell r="E106">
            <v>1.0650210259516482</v>
          </cell>
          <cell r="F106">
            <v>1.0364596319420463</v>
          </cell>
          <cell r="G106">
            <v>0.93658226110702802</v>
          </cell>
          <cell r="H106">
            <v>1.0714507992611497</v>
          </cell>
          <cell r="I106">
            <v>1.0291060432313859</v>
          </cell>
          <cell r="J106">
            <v>1.0395148393566285</v>
          </cell>
          <cell r="K106">
            <v>1.0054673777532781</v>
          </cell>
          <cell r="L106">
            <v>1.0357213174829196</v>
          </cell>
          <cell r="M106">
            <v>1.0586648400071568</v>
          </cell>
          <cell r="N106">
            <v>1.0722303764786993</v>
          </cell>
          <cell r="O106">
            <v>0.96417597975109537</v>
          </cell>
          <cell r="P106">
            <v>0.99548851023464058</v>
          </cell>
          <cell r="Q106">
            <v>1.0568192851696676</v>
          </cell>
          <cell r="R106">
            <v>1</v>
          </cell>
          <cell r="S106">
            <v>1.039410241785713</v>
          </cell>
          <cell r="T106">
            <v>1.0572618540707046</v>
          </cell>
          <cell r="U106">
            <v>1.0021876484703485</v>
          </cell>
          <cell r="V106">
            <v>1.0053571675262105</v>
          </cell>
          <cell r="W106">
            <v>1.0250997786581317</v>
          </cell>
          <cell r="X106">
            <v>0.96528236103101761</v>
          </cell>
          <cell r="Y106">
            <v>0.97969491434385925</v>
          </cell>
          <cell r="Z106">
            <v>1.0473609760235125</v>
          </cell>
        </row>
        <row r="107">
          <cell r="C107">
            <v>1.0384432248809885</v>
          </cell>
          <cell r="D107">
            <v>1.0249666218118338</v>
          </cell>
          <cell r="E107">
            <v>1.0246397265837364</v>
          </cell>
          <cell r="F107">
            <v>0.99716126537429772</v>
          </cell>
          <cell r="G107">
            <v>0.90107084138210347</v>
          </cell>
          <cell r="H107">
            <v>1.0308257088369563</v>
          </cell>
          <cell r="I107">
            <v>0.99008649507183566</v>
          </cell>
          <cell r="J107">
            <v>1.0001006316531342</v>
          </cell>
          <cell r="K107">
            <v>0.96734411239385054</v>
          </cell>
          <cell r="L107">
            <v>0.99645094481996277</v>
          </cell>
          <cell r="M107">
            <v>1.01852454155961</v>
          </cell>
          <cell r="N107">
            <v>1.0315757276324324</v>
          </cell>
          <cell r="O107">
            <v>0.92761831757077484</v>
          </cell>
          <cell r="P107">
            <v>0.95774360326138919</v>
          </cell>
          <cell r="Q107">
            <v>1.016748962713746</v>
          </cell>
          <cell r="R107">
            <v>0.96208403554114885</v>
          </cell>
          <cell r="S107">
            <v>1</v>
          </cell>
          <cell r="T107">
            <v>1.0171747511880609</v>
          </cell>
          <cell r="U107">
            <v>0.9641887372098471</v>
          </cell>
          <cell r="V107">
            <v>0.96723808089383545</v>
          </cell>
          <cell r="W107">
            <v>0.98623213188375392</v>
          </cell>
          <cell r="X107">
            <v>0.92868274933740969</v>
          </cell>
          <cell r="Y107">
            <v>0.94254883679108026</v>
          </cell>
          <cell r="Z107">
            <v>1.0076492744810175</v>
          </cell>
        </row>
        <row r="108">
          <cell r="C108">
            <v>1.0209093606266633</v>
          </cell>
          <cell r="D108">
            <v>1.0076603067611265</v>
          </cell>
          <cell r="E108">
            <v>1.0073389310803837</v>
          </cell>
          <cell r="F108">
            <v>0.98032443708380756</v>
          </cell>
          <cell r="G108">
            <v>0.8858564768046514</v>
          </cell>
          <cell r="H108">
            <v>1.0134204645101061</v>
          </cell>
          <cell r="I108">
            <v>0.97336912257742736</v>
          </cell>
          <cell r="J108">
            <v>0.98321417286952506</v>
          </cell>
          <cell r="K108">
            <v>0.95101073956465398</v>
          </cell>
          <cell r="L108">
            <v>0.97962611012130152</v>
          </cell>
          <cell r="M108">
            <v>1.0013269994855583</v>
          </cell>
          <cell r="N108">
            <v>1.0141578194184935</v>
          </cell>
          <cell r="O108">
            <v>0.91195570523876646</v>
          </cell>
          <cell r="P108">
            <v>0.94157233272133822</v>
          </cell>
          <cell r="Q108">
            <v>0.99958140086173242</v>
          </cell>
          <cell r="R108">
            <v>0.94583947784531031</v>
          </cell>
          <cell r="S108">
            <v>0.98311524035766651</v>
          </cell>
          <cell r="T108">
            <v>1</v>
          </cell>
          <cell r="U108">
            <v>0.94790864213221382</v>
          </cell>
          <cell r="V108">
            <v>0.95090649838103103</v>
          </cell>
          <cell r="W108">
            <v>0.96957983938535053</v>
          </cell>
          <cell r="X108">
            <v>0.91300216433086601</v>
          </cell>
          <cell r="Y108">
            <v>0.92663412623070185</v>
          </cell>
          <cell r="Z108">
            <v>0.99063535867763364</v>
          </cell>
        </row>
        <row r="109">
          <cell r="C109">
            <v>1.0770123989272242</v>
          </cell>
          <cell r="D109">
            <v>1.0630352567463761</v>
          </cell>
          <cell r="E109">
            <v>1.0626962201911021</v>
          </cell>
          <cell r="F109">
            <v>1.0341971720805057</v>
          </cell>
          <cell r="G109">
            <v>0.93453782087271309</v>
          </cell>
          <cell r="H109">
            <v>1.0691119581213344</v>
          </cell>
          <cell r="I109">
            <v>1.0268596353209134</v>
          </cell>
          <cell r="J109">
            <v>1.037245710364973</v>
          </cell>
          <cell r="K109">
            <v>1.0032725700500655</v>
          </cell>
          <cell r="L109">
            <v>1.0334604692681595</v>
          </cell>
          <cell r="M109">
            <v>1.0563539089939995</v>
          </cell>
          <cell r="N109">
            <v>1.0698898336207376</v>
          </cell>
          <cell r="O109">
            <v>0.96207130593031076</v>
          </cell>
          <cell r="P109">
            <v>0.99331548513301582</v>
          </cell>
          <cell r="Q109">
            <v>1.0545123827685405</v>
          </cell>
          <cell r="R109">
            <v>0.99781712688867452</v>
          </cell>
          <cell r="S109">
            <v>1.0371413411172825</v>
          </cell>
          <cell r="T109">
            <v>1.0549539855978236</v>
          </cell>
          <cell r="U109">
            <v>1</v>
          </cell>
          <cell r="V109">
            <v>1.0031626003979393</v>
          </cell>
          <cell r="W109">
            <v>1.0228621159148732</v>
          </cell>
          <cell r="X109">
            <v>0.9631752721202862</v>
          </cell>
          <cell r="Y109">
            <v>0.97755636465803575</v>
          </cell>
          <cell r="Z109">
            <v>1.0450747199110992</v>
          </cell>
        </row>
        <row r="110">
          <cell r="C110">
            <v>1.0736169774471158</v>
          </cell>
          <cell r="D110">
            <v>1.0596839000224754</v>
          </cell>
          <cell r="E110">
            <v>1.0593459323239791</v>
          </cell>
          <cell r="F110">
            <v>1.0309367311642754</v>
          </cell>
          <cell r="G110">
            <v>0.93159156900585838</v>
          </cell>
          <cell r="H110">
            <v>1.0657414438070498</v>
          </cell>
          <cell r="I110">
            <v>1.0236223269423861</v>
          </cell>
          <cell r="J110">
            <v>1.0339756585358282</v>
          </cell>
          <cell r="K110">
            <v>1.0001096229585142</v>
          </cell>
          <cell r="L110">
            <v>1.0302023509032352</v>
          </cell>
          <cell r="M110">
            <v>1.0530236160867243</v>
          </cell>
          <cell r="N110">
            <v>1.0665168669529035</v>
          </cell>
          <cell r="O110">
            <v>0.95903825117550423</v>
          </cell>
          <cell r="P110">
            <v>0.9901839290449852</v>
          </cell>
          <cell r="Q110">
            <v>1.0511878955118859</v>
          </cell>
          <cell r="R110">
            <v>0.99467137879029366</v>
          </cell>
          <cell r="S110">
            <v>1.0338716183257477</v>
          </cell>
          <cell r="T110">
            <v>1.0516281061308901</v>
          </cell>
          <cell r="U110">
            <v>0.99684737011060365</v>
          </cell>
          <cell r="V110">
            <v>1</v>
          </cell>
          <cell r="W110">
            <v>1.0196374102355088</v>
          </cell>
          <cell r="X110">
            <v>0.96013873696867236</v>
          </cell>
          <cell r="Y110">
            <v>0.97447449124424512</v>
          </cell>
          <cell r="Z110">
            <v>1.0417799861124548</v>
          </cell>
        </row>
        <row r="111">
          <cell r="C111">
            <v>1.052939963431843</v>
          </cell>
          <cell r="D111">
            <v>1.0392752260607199</v>
          </cell>
          <cell r="E111">
            <v>1.0389437673528463</v>
          </cell>
          <cell r="F111">
            <v>1.0110817049426981</v>
          </cell>
          <cell r="G111">
            <v>0.9136498520495494</v>
          </cell>
          <cell r="H111">
            <v>1.04521610634205</v>
          </cell>
          <cell r="I111">
            <v>1.0039081703622044</v>
          </cell>
          <cell r="J111">
            <v>1.0140621049761285</v>
          </cell>
          <cell r="K111">
            <v>0.98084830246422183</v>
          </cell>
          <cell r="L111">
            <v>1.0103614682647688</v>
          </cell>
          <cell r="M111">
            <v>1.0327432139269039</v>
          </cell>
          <cell r="N111">
            <v>1.0459765954512859</v>
          </cell>
          <cell r="O111">
            <v>0.94056793282426965</v>
          </cell>
          <cell r="P111">
            <v>0.97111376956665352</v>
          </cell>
          <cell r="Q111">
            <v>1.0309428478787275</v>
          </cell>
          <cell r="R111">
            <v>0.97551479457835044</v>
          </cell>
          <cell r="S111">
            <v>1.0139600684982235</v>
          </cell>
          <cell r="T111">
            <v>1.0313745803893095</v>
          </cell>
          <cell r="U111">
            <v>0.97764887802651212</v>
          </cell>
          <cell r="V111">
            <v>0.98074079075720355</v>
          </cell>
          <cell r="W111">
            <v>1</v>
          </cell>
          <cell r="X111">
            <v>0.94164722413127833</v>
          </cell>
          <cell r="Y111">
            <v>0.95570688311560459</v>
          </cell>
          <cell r="Z111">
            <v>1.0217161273749575</v>
          </cell>
        </row>
        <row r="112">
          <cell r="C112">
            <v>1.1181894200381024</v>
          </cell>
          <cell r="D112">
            <v>1.1036778948926533</v>
          </cell>
          <cell r="E112">
            <v>1.1033258960767705</v>
          </cell>
          <cell r="F112">
            <v>1.0737372542838184</v>
          </cell>
          <cell r="G112">
            <v>0.97026766355355853</v>
          </cell>
          <cell r="H112">
            <v>1.1099869245686138</v>
          </cell>
          <cell r="I112">
            <v>1.0661191841651372</v>
          </cell>
          <cell r="J112">
            <v>1.0769023462174561</v>
          </cell>
          <cell r="K112">
            <v>1.0416303232551964</v>
          </cell>
          <cell r="L112">
            <v>1.0729723853823105</v>
          </cell>
          <cell r="M112">
            <v>1.0967411016154873</v>
          </cell>
          <cell r="N112">
            <v>1.1107945402974635</v>
          </cell>
          <cell r="O112">
            <v>0.99885382627447938</v>
          </cell>
          <cell r="P112">
            <v>1.0312925527525021</v>
          </cell>
          <cell r="Q112">
            <v>1.0948291689914227</v>
          </cell>
          <cell r="R112">
            <v>1.0359663041308458</v>
          </cell>
          <cell r="S112">
            <v>1.0767939866584937</v>
          </cell>
          <cell r="T112">
            <v>1.0952876554601534</v>
          </cell>
          <cell r="U112">
            <v>1.0382326342314101</v>
          </cell>
          <cell r="V112">
            <v>1.0415161491735838</v>
          </cell>
          <cell r="W112">
            <v>1.0619688290618128</v>
          </cell>
          <cell r="X112">
            <v>1</v>
          </cell>
          <cell r="Y112">
            <v>1.0149309195885934</v>
          </cell>
          <cell r="Z112">
            <v>1.0850306794219535</v>
          </cell>
        </row>
        <row r="113">
          <cell r="C113">
            <v>1.1017394370952511</v>
          </cell>
          <cell r="D113">
            <v>1.0874413948685631</v>
          </cell>
          <cell r="E113">
            <v>1.0870945744011902</v>
          </cell>
          <cell r="F113">
            <v>1.0579412190132726</v>
          </cell>
          <cell r="G113">
            <v>0.95599379704271958</v>
          </cell>
          <cell r="H113">
            <v>1.0936576107254194</v>
          </cell>
          <cell r="I113">
            <v>1.0504352203569609</v>
          </cell>
          <cell r="J113">
            <v>1.0610597484348818</v>
          </cell>
          <cell r="K113">
            <v>1.0263066216146275</v>
          </cell>
          <cell r="L113">
            <v>1.0571876023022773</v>
          </cell>
          <cell r="M113">
            <v>1.0806066506083547</v>
          </cell>
          <cell r="N113">
            <v>1.0944533454037728</v>
          </cell>
          <cell r="O113">
            <v>0.98415942109574228</v>
          </cell>
          <cell r="P113">
            <v>1.0161209328123939</v>
          </cell>
          <cell r="Q113">
            <v>1.078722844935315</v>
          </cell>
          <cell r="R113">
            <v>1.0207259273870375</v>
          </cell>
          <cell r="S113">
            <v>1.0609529829823068</v>
          </cell>
          <cell r="T113">
            <v>1.0791745864872586</v>
          </cell>
          <cell r="U113">
            <v>1.0229589169007307</v>
          </cell>
          <cell r="V113">
            <v>1.0261941271783963</v>
          </cell>
          <cell r="W113">
            <v>1.0463459222350684</v>
          </cell>
          <cell r="X113">
            <v>0.98528873315373455</v>
          </cell>
          <cell r="Y113">
            <v>1</v>
          </cell>
          <cell r="Z113">
            <v>1.0690685035605925</v>
          </cell>
        </row>
        <row r="114">
          <cell r="C114">
            <v>1.0305601871403434</v>
          </cell>
          <cell r="D114">
            <v>1.0171858877581545</v>
          </cell>
          <cell r="E114">
            <v>1.0168614740594835</v>
          </cell>
          <cell r="F114">
            <v>0.98959160754408182</v>
          </cell>
          <cell r="G114">
            <v>0.89423062587545021</v>
          </cell>
          <cell r="H114">
            <v>1.0230004972393552</v>
          </cell>
          <cell r="I114">
            <v>0.98257054328925375</v>
          </cell>
          <cell r="J114">
            <v>0.99250866048430286</v>
          </cell>
          <cell r="K114">
            <v>0.96000080275160649</v>
          </cell>
          <cell r="L114">
            <v>0.98888667918029083</v>
          </cell>
          <cell r="M114">
            <v>1.0107927106722663</v>
          </cell>
          <cell r="N114">
            <v>1.0237448224867112</v>
          </cell>
          <cell r="O114">
            <v>0.92057657467032672</v>
          </cell>
          <cell r="P114">
            <v>0.95047317307370494</v>
          </cell>
          <cell r="Q114">
            <v>1.0090306106134153</v>
          </cell>
          <cell r="R114">
            <v>0.95478065623246089</v>
          </cell>
          <cell r="S114">
            <v>0.99240879274690386</v>
          </cell>
          <cell r="T114">
            <v>1.0094531668391757</v>
          </cell>
          <cell r="U114">
            <v>0.95686938067458605</v>
          </cell>
          <cell r="V114">
            <v>0.95989557615868326</v>
          </cell>
          <cell r="W114">
            <v>0.97874543937096148</v>
          </cell>
          <cell r="X114">
            <v>0.92163292611481418</v>
          </cell>
          <cell r="Y114">
            <v>0.93539375322483442</v>
          </cell>
          <cell r="Z114">
            <v>1</v>
          </cell>
        </row>
        <row r="119">
          <cell r="C119">
            <v>1</v>
          </cell>
          <cell r="D119">
            <v>0.97942538068310747</v>
          </cell>
          <cell r="E119">
            <v>1.0432651161155553</v>
          </cell>
          <cell r="F119">
            <v>0.99647632884311921</v>
          </cell>
          <cell r="G119">
            <v>0.99589542574675038</v>
          </cell>
          <cell r="H119">
            <v>0.99690867820423534</v>
          </cell>
          <cell r="I119">
            <v>0.99908963346837087</v>
          </cell>
          <cell r="J119">
            <v>0.94834660342564814</v>
          </cell>
          <cell r="K119">
            <v>0.91244875208701925</v>
          </cell>
          <cell r="L119">
            <v>1.0079761656623907</v>
          </cell>
          <cell r="M119">
            <v>1.0031483396715477</v>
          </cell>
          <cell r="N119">
            <v>1.003362570449934</v>
          </cell>
          <cell r="O119">
            <v>0.9794801391169945</v>
          </cell>
          <cell r="P119">
            <v>0.97255361357264447</v>
          </cell>
          <cell r="Q119">
            <v>1.0053595552260342</v>
          </cell>
          <cell r="R119">
            <v>0.97156814061471519</v>
          </cell>
          <cell r="S119">
            <v>1.007976165684465</v>
          </cell>
          <cell r="T119">
            <v>1.0079761657082946</v>
          </cell>
          <cell r="U119">
            <v>1.0079761656706105</v>
          </cell>
          <cell r="V119">
            <v>1.0079761656803972</v>
          </cell>
          <cell r="W119">
            <v>0.97967836394143271</v>
          </cell>
          <cell r="X119">
            <v>1.007976165685194</v>
          </cell>
          <cell r="Y119">
            <v>0.97754169127414614</v>
          </cell>
          <cell r="Z119">
            <v>1.0079761656386519</v>
          </cell>
        </row>
        <row r="120">
          <cell r="C120">
            <v>1.0210068267809669</v>
          </cell>
          <cell r="D120">
            <v>1</v>
          </cell>
          <cell r="E120">
            <v>1.06518080569642</v>
          </cell>
          <cell r="F120">
            <v>1.0174091344744605</v>
          </cell>
          <cell r="G120">
            <v>1.0168160284473695</v>
          </cell>
          <cell r="H120">
            <v>1.0178505661237143</v>
          </cell>
          <cell r="I120">
            <v>1.0200773363373006</v>
          </cell>
          <cell r="J120">
            <v>0.96826835625212893</v>
          </cell>
          <cell r="K120">
            <v>0.93161640496862064</v>
          </cell>
          <cell r="L120">
            <v>1.0291505463738035</v>
          </cell>
          <cell r="M120">
            <v>1.0242213030786422</v>
          </cell>
          <cell r="N120">
            <v>1.0244400341658815</v>
          </cell>
          <cell r="O120">
            <v>1.0000559087348224</v>
          </cell>
          <cell r="P120">
            <v>0.9929838788681683</v>
          </cell>
          <cell r="Q120">
            <v>1.0264789692552572</v>
          </cell>
          <cell r="R120">
            <v>0.99197770425051457</v>
          </cell>
          <cell r="S120">
            <v>1.0291505463963415</v>
          </cell>
          <cell r="T120">
            <v>1.0291505464206718</v>
          </cell>
          <cell r="U120">
            <v>1.0291505463821962</v>
          </cell>
          <cell r="V120">
            <v>1.0291505463921884</v>
          </cell>
          <cell r="W120">
            <v>1.0002582976338112</v>
          </cell>
          <cell r="X120">
            <v>1.029150546397086</v>
          </cell>
          <cell r="Y120">
            <v>0.99807674025391546</v>
          </cell>
          <cell r="Z120">
            <v>1.0291505463495663</v>
          </cell>
        </row>
        <row r="121">
          <cell r="C121">
            <v>0.95852912606083607</v>
          </cell>
          <cell r="D121">
            <v>0.93880775418798079</v>
          </cell>
          <cell r="E121">
            <v>1</v>
          </cell>
          <cell r="F121">
            <v>0.95515158462630545</v>
          </cell>
          <cell r="G121">
            <v>0.954594772089017</v>
          </cell>
          <cell r="H121">
            <v>0.955566004081569</v>
          </cell>
          <cell r="I121">
            <v>0.95765651322487855</v>
          </cell>
          <cell r="J121">
            <v>0.90901784098434879</v>
          </cell>
          <cell r="K121">
            <v>0.87460870491327114</v>
          </cell>
          <cell r="L121">
            <v>0.9661745131625239</v>
          </cell>
          <cell r="M121">
            <v>0.96154690133474741</v>
          </cell>
          <cell r="N121">
            <v>0.96175224777552937</v>
          </cell>
          <cell r="O121">
            <v>0.93886024174175886</v>
          </cell>
          <cell r="P121">
            <v>0.93222096526509501</v>
          </cell>
          <cell r="Q121">
            <v>0.96366641584772128</v>
          </cell>
          <cell r="R121">
            <v>0.93127636073197451</v>
          </cell>
          <cell r="S121">
            <v>0.96617451318368264</v>
          </cell>
          <cell r="T121">
            <v>0.96617451320652425</v>
          </cell>
          <cell r="U121">
            <v>0.96617451317040282</v>
          </cell>
          <cell r="V121">
            <v>0.96617451317978376</v>
          </cell>
          <cell r="W121">
            <v>0.93905024600949116</v>
          </cell>
          <cell r="X121">
            <v>0.96617451318438163</v>
          </cell>
          <cell r="Y121">
            <v>0.93700218302503901</v>
          </cell>
          <cell r="Z121">
            <v>0.96617451313976965</v>
          </cell>
        </row>
        <row r="122">
          <cell r="C122">
            <v>1.0035361313208229</v>
          </cell>
          <cell r="D122">
            <v>0.98288875744814996</v>
          </cell>
          <cell r="E122">
            <v>1.0469542385685735</v>
          </cell>
          <cell r="F122">
            <v>1</v>
          </cell>
          <cell r="G122">
            <v>0.99941704275399779</v>
          </cell>
          <cell r="H122">
            <v>1.0004338782052336</v>
          </cell>
          <cell r="I122">
            <v>1.0026225456135878</v>
          </cell>
          <cell r="J122">
            <v>0.95170008155301755</v>
          </cell>
          <cell r="K122">
            <v>0.91567529069791997</v>
          </cell>
          <cell r="L122">
            <v>1.0115405017524324</v>
          </cell>
          <cell r="M122">
            <v>1.0066956039348918</v>
          </cell>
          <cell r="N122">
            <v>1.0069105922614434</v>
          </cell>
          <cell r="O122">
            <v>0.98294370951505006</v>
          </cell>
          <cell r="P122">
            <v>0.97599269086677809</v>
          </cell>
          <cell r="Q122">
            <v>1.0089146386379575</v>
          </cell>
          <cell r="R122">
            <v>0.97500373314705657</v>
          </cell>
          <cell r="S122">
            <v>1.0115405017745847</v>
          </cell>
          <cell r="T122">
            <v>1.0115405017984986</v>
          </cell>
          <cell r="U122">
            <v>1.0115405017606813</v>
          </cell>
          <cell r="V122">
            <v>1.0115405017705026</v>
          </cell>
          <cell r="W122">
            <v>0.98314263528849855</v>
          </cell>
          <cell r="X122">
            <v>1.0115405017753165</v>
          </cell>
          <cell r="Y122">
            <v>0.98099840706607089</v>
          </cell>
          <cell r="Z122">
            <v>1.0115405017286097</v>
          </cell>
        </row>
        <row r="123">
          <cell r="C123">
            <v>1.0041214912199963</v>
          </cell>
          <cell r="D123">
            <v>0.98346207379023431</v>
          </cell>
          <cell r="E123">
            <v>1.0475649241317539</v>
          </cell>
          <cell r="F123">
            <v>1.0005832972833801</v>
          </cell>
          <cell r="G123">
            <v>1</v>
          </cell>
          <cell r="H123">
            <v>1.001017428568592</v>
          </cell>
          <cell r="I123">
            <v>1.0032073726207</v>
          </cell>
          <cell r="J123">
            <v>0.95225520562518018</v>
          </cell>
          <cell r="K123">
            <v>0.91620940160744235</v>
          </cell>
          <cell r="L123">
            <v>1.0121305305791337</v>
          </cell>
          <cell r="M123">
            <v>1.0072828067458577</v>
          </cell>
          <cell r="N123">
            <v>1.0074979204745163</v>
          </cell>
          <cell r="O123">
            <v>0.98351705791052579</v>
          </cell>
          <cell r="P123">
            <v>0.97656198475195966</v>
          </cell>
          <cell r="Q123">
            <v>1.0095031358058375</v>
          </cell>
          <cell r="R123">
            <v>0.97557245017588679</v>
          </cell>
          <cell r="S123">
            <v>1.0121305306012989</v>
          </cell>
          <cell r="T123">
            <v>1.0121305306252268</v>
          </cell>
          <cell r="U123">
            <v>1.0121305305873873</v>
          </cell>
          <cell r="V123">
            <v>1.0121305305972144</v>
          </cell>
          <cell r="W123">
            <v>0.98371609971683749</v>
          </cell>
          <cell r="X123">
            <v>1.012130530602031</v>
          </cell>
          <cell r="Y123">
            <v>0.98157062077191282</v>
          </cell>
          <cell r="Z123">
            <v>1.012130530555297</v>
          </cell>
        </row>
        <row r="124">
          <cell r="C124">
            <v>1.0031009076993223</v>
          </cell>
          <cell r="D124">
            <v>0.98246248838697936</v>
          </cell>
          <cell r="E124">
            <v>1.0465001849465525</v>
          </cell>
          <cell r="F124">
            <v>0.99956630996342122</v>
          </cell>
          <cell r="G124">
            <v>0.9989836055401683</v>
          </cell>
          <cell r="H124">
            <v>1</v>
          </cell>
          <cell r="I124">
            <v>1.002187718205106</v>
          </cell>
          <cell r="J124">
            <v>0.95128733870983684</v>
          </cell>
          <cell r="K124">
            <v>0.91527817144760293</v>
          </cell>
          <cell r="L124">
            <v>1.0111018067152264</v>
          </cell>
          <cell r="M124">
            <v>1.0062590100815976</v>
          </cell>
          <cell r="N124">
            <v>1.0064739051698539</v>
          </cell>
          <cell r="O124">
            <v>0.98251741662171554</v>
          </cell>
          <cell r="P124">
            <v>0.97556941256097551</v>
          </cell>
          <cell r="Q124">
            <v>1.0084770824114218</v>
          </cell>
          <cell r="R124">
            <v>0.97458088374236362</v>
          </cell>
          <cell r="S124">
            <v>1.0111018067373692</v>
          </cell>
          <cell r="T124">
            <v>1.0111018067612729</v>
          </cell>
          <cell r="U124">
            <v>1.0111018067234718</v>
          </cell>
          <cell r="V124">
            <v>1.0111018067332889</v>
          </cell>
          <cell r="W124">
            <v>0.98271625612303815</v>
          </cell>
          <cell r="X124">
            <v>1.0111018067381006</v>
          </cell>
          <cell r="Y124">
            <v>0.98057295783102671</v>
          </cell>
          <cell r="Z124">
            <v>1.0111018066914141</v>
          </cell>
        </row>
        <row r="125">
          <cell r="C125">
            <v>1.0009111960540205</v>
          </cell>
          <cell r="D125">
            <v>0.98031782922519339</v>
          </cell>
          <cell r="E125">
            <v>1.0442157351726571</v>
          </cell>
          <cell r="F125">
            <v>0.99738431414188589</v>
          </cell>
          <cell r="G125">
            <v>0.99680288172890785</v>
          </cell>
          <cell r="H125">
            <v>0.99781705745803373</v>
          </cell>
          <cell r="I125">
            <v>1</v>
          </cell>
          <cell r="J125">
            <v>0.94921073310853332</v>
          </cell>
          <cell r="K125">
            <v>0.91328017178941689</v>
          </cell>
          <cell r="L125">
            <v>1.0088946295670889</v>
          </cell>
          <cell r="M125">
            <v>1.0040624044802535</v>
          </cell>
          <cell r="N125">
            <v>1.0042768304648799</v>
          </cell>
          <cell r="O125">
            <v>0.98037263755474924</v>
          </cell>
          <cell r="P125">
            <v>0.97343980058765511</v>
          </cell>
          <cell r="Q125">
            <v>1.0062756348856279</v>
          </cell>
          <cell r="R125">
            <v>0.9724534296706554</v>
          </cell>
          <cell r="S125">
            <v>1.0088946295891832</v>
          </cell>
          <cell r="T125">
            <v>1.0088946296130348</v>
          </cell>
          <cell r="U125">
            <v>1.0088946295753163</v>
          </cell>
          <cell r="V125">
            <v>1.008894629585112</v>
          </cell>
          <cell r="W125">
            <v>0.98057104300086539</v>
          </cell>
          <cell r="X125">
            <v>1.0088946295899131</v>
          </cell>
          <cell r="Y125">
            <v>0.97843242340587566</v>
          </cell>
          <cell r="Z125">
            <v>1.0088946295433285</v>
          </cell>
        </row>
        <row r="126">
          <cell r="C126">
            <v>1.0544667913479817</v>
          </cell>
          <cell r="D126">
            <v>1.0327715385336917</v>
          </cell>
          <cell r="E126">
            <v>1.1000884195156491</v>
          </cell>
          <cell r="F126">
            <v>1.0507511971294201</v>
          </cell>
          <cell r="G126">
            <v>1.0501386541053079</v>
          </cell>
          <cell r="H126">
            <v>1.0512070951729775</v>
          </cell>
          <cell r="I126">
            <v>1.0535068400724241</v>
          </cell>
          <cell r="J126">
            <v>1</v>
          </cell>
          <cell r="K126">
            <v>0.96214690788266921</v>
          </cell>
          <cell r="L126">
            <v>1.0628773931612627</v>
          </cell>
          <cell r="M126">
            <v>1.057786610979512</v>
          </cell>
          <cell r="N126">
            <v>1.0580125102210052</v>
          </cell>
          <cell r="O126">
            <v>1.0328292794837719</v>
          </cell>
          <cell r="P126">
            <v>1.0255254883178313</v>
          </cell>
          <cell r="Q126">
            <v>1.06011826435023</v>
          </cell>
          <cell r="R126">
            <v>1.0244863398099233</v>
          </cell>
          <cell r="S126">
            <v>1.0628773931845392</v>
          </cell>
          <cell r="T126">
            <v>1.0628773932096669</v>
          </cell>
          <cell r="U126">
            <v>1.0628773931699302</v>
          </cell>
          <cell r="V126">
            <v>1.06287739318025</v>
          </cell>
          <cell r="W126">
            <v>1.0330383009783628</v>
          </cell>
          <cell r="X126">
            <v>1.0628773931853082</v>
          </cell>
          <cell r="Y126">
            <v>1.0307852506067281</v>
          </cell>
          <cell r="Z126">
            <v>1.062877393136231</v>
          </cell>
        </row>
        <row r="127">
          <cell r="C127">
            <v>1.095951961918658</v>
          </cell>
          <cell r="D127">
            <v>1.0734031675125801</v>
          </cell>
          <cell r="E127">
            <v>1.1433684508081394</v>
          </cell>
          <cell r="F127">
            <v>1.0920901876011184</v>
          </cell>
          <cell r="G127">
            <v>1.0914535457129684</v>
          </cell>
          <cell r="H127">
            <v>1.0925640217316679</v>
          </cell>
          <cell r="I127">
            <v>1.0949542439322539</v>
          </cell>
          <cell r="J127">
            <v>1.0393423206032346</v>
          </cell>
          <cell r="K127">
            <v>1</v>
          </cell>
          <cell r="L127">
            <v>1.1046934563249433</v>
          </cell>
          <cell r="M127">
            <v>1.0994023909584771</v>
          </cell>
          <cell r="N127">
            <v>1.0996371776003528</v>
          </cell>
          <cell r="O127">
            <v>1.0734631801256302</v>
          </cell>
          <cell r="P127">
            <v>1.0658720408660201</v>
          </cell>
          <cell r="Q127">
            <v>1.1018257769836415</v>
          </cell>
          <cell r="R127">
            <v>1.0647920098443597</v>
          </cell>
          <cell r="S127">
            <v>1.1046934563491357</v>
          </cell>
          <cell r="T127">
            <v>1.104693456375252</v>
          </cell>
          <cell r="U127">
            <v>1.1046934563339519</v>
          </cell>
          <cell r="V127">
            <v>1.1046934563446777</v>
          </cell>
          <cell r="W127">
            <v>1.0736804250108742</v>
          </cell>
          <cell r="X127">
            <v>1.1046934563499349</v>
          </cell>
          <cell r="Y127">
            <v>1.0713387344091836</v>
          </cell>
          <cell r="Z127">
            <v>1.1046934562989268</v>
          </cell>
        </row>
        <row r="128">
          <cell r="C128">
            <v>0.99208695013423343</v>
          </cell>
          <cell r="D128">
            <v>0.97167513880596468</v>
          </cell>
          <cell r="E128">
            <v>1.0350097072285183</v>
          </cell>
          <cell r="F128">
            <v>0.98859116196292762</v>
          </cell>
          <cell r="G128">
            <v>0.98801485558172752</v>
          </cell>
          <cell r="H128">
            <v>0.98902009012198977</v>
          </cell>
          <cell r="I128">
            <v>0.99118378737836521</v>
          </cell>
          <cell r="J128">
            <v>0.94084228946271065</v>
          </cell>
          <cell r="K128">
            <v>0.90522849961179819</v>
          </cell>
          <cell r="L128">
            <v>1</v>
          </cell>
          <cell r="M128">
            <v>0.99521037683696578</v>
          </cell>
          <cell r="N128">
            <v>0.99542291239652003</v>
          </cell>
          <cell r="O128">
            <v>0.97172946393363369</v>
          </cell>
          <cell r="P128">
            <v>0.96485774833131266</v>
          </cell>
          <cell r="Q128">
            <v>0.99740409493250559</v>
          </cell>
          <cell r="R128">
            <v>0.9638800734700409</v>
          </cell>
          <cell r="S128">
            <v>1.0000000000218996</v>
          </cell>
          <cell r="T128">
            <v>1.0000000000455407</v>
          </cell>
          <cell r="U128">
            <v>1.0000000000081548</v>
          </cell>
          <cell r="V128">
            <v>1.0000000000178642</v>
          </cell>
          <cell r="W128">
            <v>0.97192612019515157</v>
          </cell>
          <cell r="X128">
            <v>1.000000000022623</v>
          </cell>
          <cell r="Y128">
            <v>0.96980635512522806</v>
          </cell>
          <cell r="Z128">
            <v>0.99999999997644917</v>
          </cell>
        </row>
        <row r="129">
          <cell r="C129">
            <v>0.99686154126260274</v>
          </cell>
          <cell r="D129">
            <v>0.97635149453947401</v>
          </cell>
          <cell r="E129">
            <v>1.0399908715964608</v>
          </cell>
          <cell r="F129">
            <v>0.99334892900225202</v>
          </cell>
          <cell r="G129">
            <v>0.99276984904628163</v>
          </cell>
          <cell r="H129">
            <v>0.99377992145273808</v>
          </cell>
          <cell r="I129">
            <v>0.99595403187876907</v>
          </cell>
          <cell r="J129">
            <v>0.94537025674204589</v>
          </cell>
          <cell r="K129">
            <v>0.90958506932860461</v>
          </cell>
          <cell r="L129">
            <v>1.0048126740581793</v>
          </cell>
          <cell r="M129">
            <v>1</v>
          </cell>
          <cell r="N129">
            <v>1.000213558423928</v>
          </cell>
          <cell r="O129">
            <v>0.97640608111627569</v>
          </cell>
          <cell r="P129">
            <v>0.96950129418654007</v>
          </cell>
          <cell r="Q129">
            <v>1.0022042757457092</v>
          </cell>
          <cell r="R129">
            <v>0.96851891409482616</v>
          </cell>
          <cell r="S129">
            <v>1.0048126740801844</v>
          </cell>
          <cell r="T129">
            <v>1.0048126741039394</v>
          </cell>
          <cell r="U129">
            <v>1.0048126740663734</v>
          </cell>
          <cell r="V129">
            <v>1.0048126740761294</v>
          </cell>
          <cell r="W129">
            <v>0.97660368382028173</v>
          </cell>
          <cell r="X129">
            <v>1.0048126740809113</v>
          </cell>
          <cell r="Y129">
            <v>0.97447371701199681</v>
          </cell>
          <cell r="Z129">
            <v>1.0048126740345151</v>
          </cell>
        </row>
        <row r="130">
          <cell r="C130">
            <v>0.99664869853733318</v>
          </cell>
          <cell r="D130">
            <v>0.97614303097225119</v>
          </cell>
          <cell r="E130">
            <v>1.0397688202059681</v>
          </cell>
          <cell r="F130">
            <v>0.99313683626475446</v>
          </cell>
          <cell r="G130">
            <v>0.99255787994978206</v>
          </cell>
          <cell r="H130">
            <v>0.99356773669282417</v>
          </cell>
          <cell r="I130">
            <v>0.99574138291839298</v>
          </cell>
          <cell r="J130">
            <v>0.94516840806647262</v>
          </cell>
          <cell r="K130">
            <v>0.90939086124954149</v>
          </cell>
          <cell r="L130">
            <v>1.004598133664073</v>
          </cell>
          <cell r="M130">
            <v>0.99978648717353458</v>
          </cell>
          <cell r="N130">
            <v>1</v>
          </cell>
          <cell r="O130">
            <v>0.97619760589411853</v>
          </cell>
          <cell r="P130">
            <v>0.96929429322495653</v>
          </cell>
          <cell r="Q130">
            <v>1.001990292278099</v>
          </cell>
          <cell r="R130">
            <v>0.9683121228839926</v>
          </cell>
          <cell r="S130">
            <v>1.0045981336860732</v>
          </cell>
          <cell r="T130">
            <v>1.0045981337098231</v>
          </cell>
          <cell r="U130">
            <v>1.0045981336722654</v>
          </cell>
          <cell r="V130">
            <v>1.0045981336820191</v>
          </cell>
          <cell r="W130">
            <v>0.97639516640741264</v>
          </cell>
          <cell r="X130">
            <v>1.0045981336868</v>
          </cell>
          <cell r="Y130">
            <v>0.9742656543743613</v>
          </cell>
          <cell r="Z130">
            <v>1.0045981336404139</v>
          </cell>
        </row>
        <row r="131">
          <cell r="C131">
            <v>1.0209497467723074</v>
          </cell>
          <cell r="D131">
            <v>0.99994409439078946</v>
          </cell>
          <cell r="E131">
            <v>1.0651212561145582</v>
          </cell>
          <cell r="F131">
            <v>1.0173522555969812</v>
          </cell>
          <cell r="G131">
            <v>1.0167591827278442</v>
          </cell>
          <cell r="H131">
            <v>1.0177936625677297</v>
          </cell>
          <cell r="I131">
            <v>1.0200203082923707</v>
          </cell>
          <cell r="J131">
            <v>0.96821422461979334</v>
          </cell>
          <cell r="K131">
            <v>0.93156432238595033</v>
          </cell>
          <cell r="L131">
            <v>1.0290930110855392</v>
          </cell>
          <cell r="M131">
            <v>1.0241640433627273</v>
          </cell>
          <cell r="N131">
            <v>1.0243827622216717</v>
          </cell>
          <cell r="O131">
            <v>1</v>
          </cell>
          <cell r="P131">
            <v>0.99292836549948393</v>
          </cell>
          <cell r="Q131">
            <v>1.0264215833231392</v>
          </cell>
          <cell r="R131">
            <v>0.9919222471326351</v>
          </cell>
          <cell r="S131">
            <v>1.0290930111080758</v>
          </cell>
          <cell r="T131">
            <v>1.0290930111324048</v>
          </cell>
          <cell r="U131">
            <v>1.0290930110939314</v>
          </cell>
          <cell r="V131">
            <v>1.0290930111039229</v>
          </cell>
          <cell r="W131">
            <v>1.0002023775843143</v>
          </cell>
          <cell r="X131">
            <v>1.0290930111088203</v>
          </cell>
          <cell r="Y131">
            <v>0.99802094216571269</v>
          </cell>
          <cell r="Z131">
            <v>1.0290930110613032</v>
          </cell>
        </row>
        <row r="132">
          <cell r="C132">
            <v>1.0282209495130372</v>
          </cell>
          <cell r="D132">
            <v>1.0070656949031529</v>
          </cell>
          <cell r="E132">
            <v>1.0727070482861654</v>
          </cell>
          <cell r="F132">
            <v>1.0245978370103377</v>
          </cell>
          <cell r="G132">
            <v>1.0240005402770143</v>
          </cell>
          <cell r="H132">
            <v>1.0250423876809458</v>
          </cell>
          <cell r="I132">
            <v>1.0272848915734807</v>
          </cell>
          <cell r="J132">
            <v>0.97510984504178377</v>
          </cell>
          <cell r="K132">
            <v>0.93819892225290091</v>
          </cell>
          <cell r="L132">
            <v>1.036422210143894</v>
          </cell>
          <cell r="M132">
            <v>1.0314581383195056</v>
          </cell>
          <cell r="N132">
            <v>1.0316784148938729</v>
          </cell>
          <cell r="O132">
            <v>1.0071219986720379</v>
          </cell>
          <cell r="P132">
            <v>1</v>
          </cell>
          <cell r="Q132">
            <v>1.0337317564765176</v>
          </cell>
          <cell r="R132">
            <v>0.99898671605947864</v>
          </cell>
          <cell r="S132">
            <v>1.0364222101665912</v>
          </cell>
          <cell r="T132">
            <v>1.0364222101910934</v>
          </cell>
          <cell r="U132">
            <v>1.0364222101523457</v>
          </cell>
          <cell r="V132">
            <v>1.0364222101624088</v>
          </cell>
          <cell r="W132">
            <v>1.0073258175892388</v>
          </cell>
          <cell r="X132">
            <v>1.0364222101673408</v>
          </cell>
          <cell r="Y132">
            <v>1.005128845990483</v>
          </cell>
          <cell r="Z132">
            <v>1.0364222101194853</v>
          </cell>
        </row>
        <row r="133">
          <cell r="C133">
            <v>0.9946690164745795</v>
          </cell>
          <cell r="D133">
            <v>0.97420408011430715</v>
          </cell>
          <cell r="E133">
            <v>1.0377034869688975</v>
          </cell>
          <cell r="F133">
            <v>0.99116412995058512</v>
          </cell>
          <cell r="G133">
            <v>0.99058632363905286</v>
          </cell>
          <cell r="H133">
            <v>0.99159417446437981</v>
          </cell>
          <cell r="I133">
            <v>0.99376350309193262</v>
          </cell>
          <cell r="J133">
            <v>0.94329098330639749</v>
          </cell>
          <cell r="K133">
            <v>0.90758450282185288</v>
          </cell>
          <cell r="L133">
            <v>1.002602661329228</v>
          </cell>
          <cell r="M133">
            <v>0.99780057239920572</v>
          </cell>
          <cell r="N133">
            <v>0.99801366111684187</v>
          </cell>
          <cell r="O133">
            <v>0.97425854663188516</v>
          </cell>
          <cell r="P133">
            <v>0.96736894628110048</v>
          </cell>
          <cell r="Q133">
            <v>1</v>
          </cell>
          <cell r="R133">
            <v>0.96638872686327471</v>
          </cell>
          <cell r="S133">
            <v>1.0026026613511845</v>
          </cell>
          <cell r="T133">
            <v>1.0026026613748873</v>
          </cell>
          <cell r="U133">
            <v>1.0026026613374039</v>
          </cell>
          <cell r="V133">
            <v>1.0026026613471386</v>
          </cell>
          <cell r="W133">
            <v>0.97445571472305004</v>
          </cell>
          <cell r="X133">
            <v>1.0026026613519099</v>
          </cell>
          <cell r="Y133">
            <v>0.97233043262255203</v>
          </cell>
          <cell r="Z133">
            <v>1.0026026613056158</v>
          </cell>
        </row>
        <row r="134">
          <cell r="C134">
            <v>1.0292638860793601</v>
          </cell>
          <cell r="D134">
            <v>1.0080871734466519</v>
          </cell>
          <cell r="E134">
            <v>1.0737951076241314</v>
          </cell>
          <cell r="F134">
            <v>1.0256370986111634</v>
          </cell>
          <cell r="G134">
            <v>1.0250391960327592</v>
          </cell>
          <cell r="H134">
            <v>1.0260821001947296</v>
          </cell>
          <cell r="I134">
            <v>1.0283268786852588</v>
          </cell>
          <cell r="J134">
            <v>0.97609891039204444</v>
          </cell>
          <cell r="K134">
            <v>0.93915054842134815</v>
          </cell>
          <cell r="L134">
            <v>1.037473465345045</v>
          </cell>
          <cell r="M134">
            <v>1.0325043584043951</v>
          </cell>
          <cell r="N134">
            <v>1.0327248584078748</v>
          </cell>
          <cell r="O134">
            <v>1.0081435343251099</v>
          </cell>
          <cell r="P134">
            <v>1.0010143117263044</v>
          </cell>
          <cell r="Q134">
            <v>1.0347802827189649</v>
          </cell>
          <cell r="R134">
            <v>1</v>
          </cell>
          <cell r="S134">
            <v>1.0374734653677653</v>
          </cell>
          <cell r="T134">
            <v>1.0374734653922923</v>
          </cell>
          <cell r="U134">
            <v>1.0374734653535056</v>
          </cell>
          <cell r="V134">
            <v>1.0374734653635787</v>
          </cell>
          <cell r="W134">
            <v>1.0083475599782288</v>
          </cell>
          <cell r="X134">
            <v>1.0374734653685158</v>
          </cell>
          <cell r="Y134">
            <v>1.0061483599654177</v>
          </cell>
          <cell r="Z134">
            <v>1.0374734653206117</v>
          </cell>
        </row>
        <row r="135">
          <cell r="C135">
            <v>0.99208695011250714</v>
          </cell>
          <cell r="D135">
            <v>0.97167513878468537</v>
          </cell>
          <cell r="E135">
            <v>1.0350097072058519</v>
          </cell>
          <cell r="F135">
            <v>0.98859116194127794</v>
          </cell>
          <cell r="G135">
            <v>0.9880148555600905</v>
          </cell>
          <cell r="H135">
            <v>0.98902009010033065</v>
          </cell>
          <cell r="I135">
            <v>0.99118378735665869</v>
          </cell>
          <cell r="J135">
            <v>0.94084228944210657</v>
          </cell>
          <cell r="K135">
            <v>0.90522849959197416</v>
          </cell>
          <cell r="L135">
            <v>0.99999999997810041</v>
          </cell>
          <cell r="M135">
            <v>0.9952103768151711</v>
          </cell>
          <cell r="N135">
            <v>0.99542291237472069</v>
          </cell>
          <cell r="O135">
            <v>0.97172946391235326</v>
          </cell>
          <cell r="P135">
            <v>0.96485774831018267</v>
          </cell>
          <cell r="Q135">
            <v>0.99740409491066284</v>
          </cell>
          <cell r="R135">
            <v>0.96388007344893234</v>
          </cell>
          <cell r="S135">
            <v>1</v>
          </cell>
          <cell r="T135">
            <v>1.0000000000236411</v>
          </cell>
          <cell r="U135">
            <v>0.99999999998625522</v>
          </cell>
          <cell r="V135">
            <v>0.99999999999596456</v>
          </cell>
          <cell r="W135">
            <v>0.97192612017386681</v>
          </cell>
          <cell r="X135">
            <v>1.0000000000007234</v>
          </cell>
          <cell r="Y135">
            <v>0.96980635510398971</v>
          </cell>
          <cell r="Z135">
            <v>0.99999999995454958</v>
          </cell>
        </row>
        <row r="136">
          <cell r="C136">
            <v>0.99208695008905301</v>
          </cell>
          <cell r="D136">
            <v>0.97167513876171385</v>
          </cell>
          <cell r="E136">
            <v>1.0350097071813831</v>
          </cell>
          <cell r="F136">
            <v>0.98859116191790641</v>
          </cell>
          <cell r="G136">
            <v>0.98801485553673263</v>
          </cell>
          <cell r="H136">
            <v>0.98902009007694902</v>
          </cell>
          <cell r="I136">
            <v>0.99118378733322599</v>
          </cell>
          <cell r="J136">
            <v>0.94084228941986392</v>
          </cell>
          <cell r="K136">
            <v>0.90522849957057339</v>
          </cell>
          <cell r="L136">
            <v>0.99999999995445921</v>
          </cell>
          <cell r="M136">
            <v>0.99521037679164315</v>
          </cell>
          <cell r="N136">
            <v>0.99542291235118763</v>
          </cell>
          <cell r="O136">
            <v>0.97172946388938042</v>
          </cell>
          <cell r="P136">
            <v>0.96485774828737225</v>
          </cell>
          <cell r="Q136">
            <v>0.99740409488708304</v>
          </cell>
          <cell r="R136">
            <v>0.96388007342614501</v>
          </cell>
          <cell r="S136">
            <v>0.9999999999763588</v>
          </cell>
          <cell r="T136">
            <v>1</v>
          </cell>
          <cell r="U136">
            <v>0.99999999996261402</v>
          </cell>
          <cell r="V136">
            <v>0.99999999997232336</v>
          </cell>
          <cell r="W136">
            <v>0.97192612015088931</v>
          </cell>
          <cell r="X136">
            <v>0.99999999997708222</v>
          </cell>
          <cell r="Y136">
            <v>0.96980635508106239</v>
          </cell>
          <cell r="Z136">
            <v>0.99999999993090838</v>
          </cell>
        </row>
        <row r="137">
          <cell r="C137">
            <v>0.99208695012614312</v>
          </cell>
          <cell r="D137">
            <v>0.97167513879804079</v>
          </cell>
          <cell r="E137">
            <v>1.0350097072200779</v>
          </cell>
          <cell r="F137">
            <v>0.98859116195486585</v>
          </cell>
          <cell r="G137">
            <v>0.98801485557367053</v>
          </cell>
          <cell r="H137">
            <v>0.98902009011392444</v>
          </cell>
          <cell r="I137">
            <v>0.99118378737028234</v>
          </cell>
          <cell r="J137">
            <v>0.94084228945503823</v>
          </cell>
          <cell r="K137">
            <v>0.9052284996044162</v>
          </cell>
          <cell r="L137">
            <v>0.99999999999184519</v>
          </cell>
          <cell r="M137">
            <v>0.99521037682885005</v>
          </cell>
          <cell r="N137">
            <v>0.99542291238840253</v>
          </cell>
          <cell r="O137">
            <v>0.97172946392570947</v>
          </cell>
          <cell r="P137">
            <v>0.9648577483234444</v>
          </cell>
          <cell r="Q137">
            <v>0.99740409492437188</v>
          </cell>
          <cell r="R137">
            <v>0.96388007346218063</v>
          </cell>
          <cell r="S137">
            <v>1.0000000000137448</v>
          </cell>
          <cell r="T137">
            <v>1.0000000000373859</v>
          </cell>
          <cell r="U137">
            <v>1</v>
          </cell>
          <cell r="V137">
            <v>1.0000000000097093</v>
          </cell>
          <cell r="W137">
            <v>0.97192612018722568</v>
          </cell>
          <cell r="X137">
            <v>1.0000000000144682</v>
          </cell>
          <cell r="Y137">
            <v>0.9698063551173195</v>
          </cell>
          <cell r="Z137">
            <v>0.99999999996829436</v>
          </cell>
        </row>
        <row r="138">
          <cell r="C138">
            <v>0.99208695011651071</v>
          </cell>
          <cell r="D138">
            <v>0.97167513878860656</v>
          </cell>
          <cell r="E138">
            <v>1.0350097072100288</v>
          </cell>
          <cell r="F138">
            <v>0.98859116194526742</v>
          </cell>
          <cell r="G138">
            <v>0.98801485556407753</v>
          </cell>
          <cell r="H138">
            <v>0.98902009010432179</v>
          </cell>
          <cell r="I138">
            <v>0.9911837873606586</v>
          </cell>
          <cell r="J138">
            <v>0.94084228944590331</v>
          </cell>
          <cell r="K138">
            <v>0.90522849959562712</v>
          </cell>
          <cell r="L138">
            <v>0.99999999998213596</v>
          </cell>
          <cell r="M138">
            <v>0.99521037681918723</v>
          </cell>
          <cell r="N138">
            <v>0.9954229123787377</v>
          </cell>
          <cell r="O138">
            <v>0.97172946391627468</v>
          </cell>
          <cell r="P138">
            <v>0.96485774831407634</v>
          </cell>
          <cell r="Q138">
            <v>0.99740409491468784</v>
          </cell>
          <cell r="R138">
            <v>0.96388007345282201</v>
          </cell>
          <cell r="S138">
            <v>1.0000000000040354</v>
          </cell>
          <cell r="T138">
            <v>1.0000000000276767</v>
          </cell>
          <cell r="U138">
            <v>0.99999999999029077</v>
          </cell>
          <cell r="V138">
            <v>1</v>
          </cell>
          <cell r="W138">
            <v>0.9719261201777889</v>
          </cell>
          <cell r="X138">
            <v>1.0000000000047589</v>
          </cell>
          <cell r="Y138">
            <v>0.96980635510790336</v>
          </cell>
          <cell r="Z138">
            <v>0.99999999995858502</v>
          </cell>
        </row>
        <row r="139">
          <cell r="C139">
            <v>1.0207431712351076</v>
          </cell>
          <cell r="D139">
            <v>0.99974176906662782</v>
          </cell>
          <cell r="E139">
            <v>1.0649057430627549</v>
          </cell>
          <cell r="F139">
            <v>1.0171464079640435</v>
          </cell>
          <cell r="G139">
            <v>1.0165534550952757</v>
          </cell>
          <cell r="H139">
            <v>1.0175877256219907</v>
          </cell>
          <cell r="I139">
            <v>1.0198139208146262</v>
          </cell>
          <cell r="J139">
            <v>0.96801831941073913</v>
          </cell>
          <cell r="K139">
            <v>0.93137583279482072</v>
          </cell>
          <cell r="L139">
            <v>1.028884787867633</v>
          </cell>
          <cell r="M139">
            <v>1.0239568174555687</v>
          </cell>
          <cell r="N139">
            <v>1.0241754920596748</v>
          </cell>
          <cell r="O139">
            <v>0.99979766336408538</v>
          </cell>
          <cell r="P139">
            <v>0.99272745971430454</v>
          </cell>
          <cell r="Q139">
            <v>1.0262139006329394</v>
          </cell>
          <cell r="R139">
            <v>0.99172154492206144</v>
          </cell>
          <cell r="S139">
            <v>1.028884787890165</v>
          </cell>
          <cell r="T139">
            <v>1.0288847879144891</v>
          </cell>
          <cell r="U139">
            <v>1.0288847878760232</v>
          </cell>
          <cell r="V139">
            <v>1.028884787886013</v>
          </cell>
          <cell r="W139">
            <v>1</v>
          </cell>
          <cell r="X139">
            <v>1.0288847878909093</v>
          </cell>
          <cell r="Y139">
            <v>0.99781900596570261</v>
          </cell>
          <cell r="Z139">
            <v>1.0288847878434018</v>
          </cell>
        </row>
        <row r="140">
          <cell r="C140">
            <v>0.99208695011178949</v>
          </cell>
          <cell r="D140">
            <v>0.97167513878398248</v>
          </cell>
          <cell r="E140">
            <v>1.0350097072051032</v>
          </cell>
          <cell r="F140">
            <v>0.98859116194056273</v>
          </cell>
          <cell r="G140">
            <v>0.98801485555937574</v>
          </cell>
          <cell r="H140">
            <v>0.98902009009961522</v>
          </cell>
          <cell r="I140">
            <v>0.9911837873559417</v>
          </cell>
          <cell r="J140">
            <v>0.94084228944142601</v>
          </cell>
          <cell r="K140">
            <v>0.90522849959131924</v>
          </cell>
          <cell r="L140">
            <v>0.99999999997737699</v>
          </cell>
          <cell r="M140">
            <v>0.99521037681445113</v>
          </cell>
          <cell r="N140">
            <v>0.9954229123740006</v>
          </cell>
          <cell r="O140">
            <v>0.97172946391165027</v>
          </cell>
          <cell r="P140">
            <v>0.96485774830948468</v>
          </cell>
          <cell r="Q140">
            <v>0.99740409490994131</v>
          </cell>
          <cell r="R140">
            <v>0.96388007344823501</v>
          </cell>
          <cell r="S140">
            <v>0.99999999999927658</v>
          </cell>
          <cell r="T140">
            <v>1.0000000000229179</v>
          </cell>
          <cell r="U140">
            <v>0.9999999999855318</v>
          </cell>
          <cell r="V140">
            <v>0.99999999999524114</v>
          </cell>
          <cell r="W140">
            <v>0.97192612017316371</v>
          </cell>
          <cell r="X140">
            <v>1</v>
          </cell>
          <cell r="Y140">
            <v>0.96980635510328816</v>
          </cell>
          <cell r="Z140">
            <v>0.99999999995382616</v>
          </cell>
        </row>
        <row r="141">
          <cell r="C141">
            <v>1.0229742720196222</v>
          </cell>
          <cell r="D141">
            <v>1.0019269658018433</v>
          </cell>
          <cell r="E141">
            <v>1.0672333726817769</v>
          </cell>
          <cell r="F141">
            <v>1.0193696470830755</v>
          </cell>
          <cell r="G141">
            <v>1.0187753981609537</v>
          </cell>
          <cell r="H141">
            <v>1.0198119293560215</v>
          </cell>
          <cell r="I141">
            <v>1.022042990479658</v>
          </cell>
          <cell r="J141">
            <v>0.97013417626163378</v>
          </cell>
          <cell r="K141">
            <v>0.93341159792143136</v>
          </cell>
          <cell r="L141">
            <v>1.0311336842816143</v>
          </cell>
          <cell r="M141">
            <v>1.0261949425031942</v>
          </cell>
          <cell r="N141">
            <v>1.0264140950777583</v>
          </cell>
          <cell r="O141">
            <v>1.0019829822708857</v>
          </cell>
          <cell r="P141">
            <v>0.99489732484452897</v>
          </cell>
          <cell r="Q141">
            <v>1.0284569591253234</v>
          </cell>
          <cell r="R141">
            <v>0.99388921136279629</v>
          </cell>
          <cell r="S141">
            <v>1.0311336843041956</v>
          </cell>
          <cell r="T141">
            <v>1.0311336843285728</v>
          </cell>
          <cell r="U141">
            <v>1.0311336842900229</v>
          </cell>
          <cell r="V141">
            <v>1.0311336843000345</v>
          </cell>
          <cell r="W141">
            <v>1.0021857611663616</v>
          </cell>
          <cell r="X141">
            <v>1.0311336843049417</v>
          </cell>
          <cell r="Y141">
            <v>1</v>
          </cell>
          <cell r="Z141">
            <v>1.0311336842573302</v>
          </cell>
        </row>
        <row r="142">
          <cell r="C142">
            <v>0.99208695015759796</v>
          </cell>
          <cell r="D142">
            <v>0.97167513882884848</v>
          </cell>
          <cell r="E142">
            <v>1.0350097072528937</v>
          </cell>
          <cell r="F142">
            <v>0.98859116198620978</v>
          </cell>
          <cell r="G142">
            <v>0.98801485560499613</v>
          </cell>
          <cell r="H142">
            <v>0.98902009014528203</v>
          </cell>
          <cell r="I142">
            <v>0.99118378740170843</v>
          </cell>
          <cell r="J142">
            <v>0.94084228948486825</v>
          </cell>
          <cell r="K142">
            <v>0.90522849963311713</v>
          </cell>
          <cell r="L142">
            <v>1.0000000000235509</v>
          </cell>
          <cell r="M142">
            <v>0.99521037686040381</v>
          </cell>
          <cell r="N142">
            <v>0.99542291241996306</v>
          </cell>
          <cell r="O142">
            <v>0.97172946395651871</v>
          </cell>
          <cell r="P142">
            <v>0.96485774835403582</v>
          </cell>
          <cell r="Q142">
            <v>0.99740409495599525</v>
          </cell>
          <cell r="R142">
            <v>0.96388007349274107</v>
          </cell>
          <cell r="S142">
            <v>1.0000000000454505</v>
          </cell>
          <cell r="T142">
            <v>1.0000000000690916</v>
          </cell>
          <cell r="U142">
            <v>1.0000000000317057</v>
          </cell>
          <cell r="V142">
            <v>1.0000000000414149</v>
          </cell>
          <cell r="W142">
            <v>0.97192612021804126</v>
          </cell>
          <cell r="X142">
            <v>1.0000000000461737</v>
          </cell>
          <cell r="Y142">
            <v>0.96980635514806779</v>
          </cell>
          <cell r="Z142">
            <v>1</v>
          </cell>
        </row>
        <row r="147">
          <cell r="C147">
            <v>1</v>
          </cell>
          <cell r="D147">
            <v>0.97942538068310747</v>
          </cell>
          <cell r="E147">
            <v>1.0432651161155553</v>
          </cell>
          <cell r="F147">
            <v>0.99647632884311921</v>
          </cell>
          <cell r="G147">
            <v>0.99589542574675038</v>
          </cell>
          <cell r="H147">
            <v>0.99690867820423534</v>
          </cell>
          <cell r="I147">
            <v>0.99908963346837087</v>
          </cell>
          <cell r="J147">
            <v>0.94834660342564814</v>
          </cell>
          <cell r="K147">
            <v>0.91244875208701925</v>
          </cell>
          <cell r="L147">
            <v>1.0079761656623907</v>
          </cell>
          <cell r="M147">
            <v>1.0031483396715477</v>
          </cell>
          <cell r="N147">
            <v>1.003362570449934</v>
          </cell>
          <cell r="O147">
            <v>0.9794801391169945</v>
          </cell>
          <cell r="P147">
            <v>0.97255361357264447</v>
          </cell>
          <cell r="Q147">
            <v>1.0053595552260342</v>
          </cell>
          <cell r="R147">
            <v>0.97156814061471519</v>
          </cell>
          <cell r="S147">
            <v>1.007976165684465</v>
          </cell>
          <cell r="T147">
            <v>1.0079761657082946</v>
          </cell>
          <cell r="U147">
            <v>1.0079761656706105</v>
          </cell>
          <cell r="V147">
            <v>1.0079761656803972</v>
          </cell>
          <cell r="W147">
            <v>0.97967836394143271</v>
          </cell>
          <cell r="X147">
            <v>1.007976165685194</v>
          </cell>
          <cell r="Y147">
            <v>0.97754169127414614</v>
          </cell>
          <cell r="Z147">
            <v>1.0079761656386519</v>
          </cell>
        </row>
        <row r="148">
          <cell r="C148">
            <v>1.0210068267809669</v>
          </cell>
          <cell r="D148">
            <v>1</v>
          </cell>
          <cell r="E148">
            <v>1.06518080569642</v>
          </cell>
          <cell r="F148">
            <v>1.0174091344744605</v>
          </cell>
          <cell r="G148">
            <v>1.0168160284473695</v>
          </cell>
          <cell r="H148">
            <v>1.0178505661237143</v>
          </cell>
          <cell r="I148">
            <v>1.0200773363373006</v>
          </cell>
          <cell r="J148">
            <v>0.96826835625212893</v>
          </cell>
          <cell r="K148">
            <v>0.93161640496862064</v>
          </cell>
          <cell r="L148">
            <v>1.0291505463738035</v>
          </cell>
          <cell r="M148">
            <v>1.0242213030786422</v>
          </cell>
          <cell r="N148">
            <v>1.0244400341658815</v>
          </cell>
          <cell r="O148">
            <v>1.0000559087348224</v>
          </cell>
          <cell r="P148">
            <v>0.9929838788681683</v>
          </cell>
          <cell r="Q148">
            <v>1.0264789692552572</v>
          </cell>
          <cell r="R148">
            <v>0.99197770425051457</v>
          </cell>
          <cell r="S148">
            <v>1.0291505463963415</v>
          </cell>
          <cell r="T148">
            <v>1.0291505464206718</v>
          </cell>
          <cell r="U148">
            <v>1.0291505463821962</v>
          </cell>
          <cell r="V148">
            <v>1.0291505463921884</v>
          </cell>
          <cell r="W148">
            <v>1.0002582976338112</v>
          </cell>
          <cell r="X148">
            <v>1.029150546397086</v>
          </cell>
          <cell r="Y148">
            <v>0.99807674025391546</v>
          </cell>
          <cell r="Z148">
            <v>1.0291505463495663</v>
          </cell>
        </row>
        <row r="149">
          <cell r="C149">
            <v>0.95852912606083607</v>
          </cell>
          <cell r="D149">
            <v>0.93880775418798079</v>
          </cell>
          <cell r="E149">
            <v>1</v>
          </cell>
          <cell r="F149">
            <v>0.95515158462630545</v>
          </cell>
          <cell r="G149">
            <v>0.954594772089017</v>
          </cell>
          <cell r="H149">
            <v>0.955566004081569</v>
          </cell>
          <cell r="I149">
            <v>0.95765651322487855</v>
          </cell>
          <cell r="J149">
            <v>0.90901784098434879</v>
          </cell>
          <cell r="K149">
            <v>0.87460870491327114</v>
          </cell>
          <cell r="L149">
            <v>0.9661745131625239</v>
          </cell>
          <cell r="M149">
            <v>0.96154690133474741</v>
          </cell>
          <cell r="N149">
            <v>0.96175224777552937</v>
          </cell>
          <cell r="O149">
            <v>0.93886024174175886</v>
          </cell>
          <cell r="P149">
            <v>0.93222096526509501</v>
          </cell>
          <cell r="Q149">
            <v>0.96366641584772128</v>
          </cell>
          <cell r="R149">
            <v>0.93127636073197451</v>
          </cell>
          <cell r="S149">
            <v>0.96617451318368264</v>
          </cell>
          <cell r="T149">
            <v>0.96617451320652425</v>
          </cell>
          <cell r="U149">
            <v>0.96617451317040282</v>
          </cell>
          <cell r="V149">
            <v>0.96617451317978376</v>
          </cell>
          <cell r="W149">
            <v>0.93905024600949116</v>
          </cell>
          <cell r="X149">
            <v>0.96617451318438163</v>
          </cell>
          <cell r="Y149">
            <v>0.93700218302503901</v>
          </cell>
          <cell r="Z149">
            <v>0.96617451313976965</v>
          </cell>
        </row>
        <row r="150">
          <cell r="C150">
            <v>1.0035361313208229</v>
          </cell>
          <cell r="D150">
            <v>0.98288875744814996</v>
          </cell>
          <cell r="E150">
            <v>1.0469542385685735</v>
          </cell>
          <cell r="F150">
            <v>1</v>
          </cell>
          <cell r="G150">
            <v>0.99941704275399779</v>
          </cell>
          <cell r="H150">
            <v>1.0004338782052336</v>
          </cell>
          <cell r="I150">
            <v>1.0026225456135878</v>
          </cell>
          <cell r="J150">
            <v>0.95170008155301755</v>
          </cell>
          <cell r="K150">
            <v>0.91567529069791997</v>
          </cell>
          <cell r="L150">
            <v>1.0115405017524324</v>
          </cell>
          <cell r="M150">
            <v>1.0066956039348918</v>
          </cell>
          <cell r="N150">
            <v>1.0069105922614434</v>
          </cell>
          <cell r="O150">
            <v>0.98294370951505006</v>
          </cell>
          <cell r="P150">
            <v>0.97599269086677809</v>
          </cell>
          <cell r="Q150">
            <v>1.0089146386379575</v>
          </cell>
          <cell r="R150">
            <v>0.97500373314705657</v>
          </cell>
          <cell r="S150">
            <v>1.0115405017745847</v>
          </cell>
          <cell r="T150">
            <v>1.0115405017984986</v>
          </cell>
          <cell r="U150">
            <v>1.0115405017606813</v>
          </cell>
          <cell r="V150">
            <v>1.0115405017705026</v>
          </cell>
          <cell r="W150">
            <v>0.98314263528849855</v>
          </cell>
          <cell r="X150">
            <v>1.0115405017753165</v>
          </cell>
          <cell r="Y150">
            <v>0.98099840706607089</v>
          </cell>
          <cell r="Z150">
            <v>1.0115405017286097</v>
          </cell>
        </row>
        <row r="151">
          <cell r="C151">
            <v>1.0041214912199963</v>
          </cell>
          <cell r="D151">
            <v>0.98346207379023431</v>
          </cell>
          <cell r="E151">
            <v>1.0475649241317539</v>
          </cell>
          <cell r="F151">
            <v>1.0005832972833801</v>
          </cell>
          <cell r="G151">
            <v>1</v>
          </cell>
          <cell r="H151">
            <v>1.001017428568592</v>
          </cell>
          <cell r="I151">
            <v>1.0032073726207</v>
          </cell>
          <cell r="J151">
            <v>0.95225520562518018</v>
          </cell>
          <cell r="K151">
            <v>0.91620940160744235</v>
          </cell>
          <cell r="L151">
            <v>1.0121305305791337</v>
          </cell>
          <cell r="M151">
            <v>1.0072828067458577</v>
          </cell>
          <cell r="N151">
            <v>1.0074979204745163</v>
          </cell>
          <cell r="O151">
            <v>0.98351705791052579</v>
          </cell>
          <cell r="P151">
            <v>0.97656198475195966</v>
          </cell>
          <cell r="Q151">
            <v>1.0095031358058375</v>
          </cell>
          <cell r="R151">
            <v>0.97557245017588679</v>
          </cell>
          <cell r="S151">
            <v>1.0121305306012989</v>
          </cell>
          <cell r="T151">
            <v>1.0121305306252268</v>
          </cell>
          <cell r="U151">
            <v>1.0121305305873873</v>
          </cell>
          <cell r="V151">
            <v>1.0121305305972144</v>
          </cell>
          <cell r="W151">
            <v>0.98371609971683749</v>
          </cell>
          <cell r="X151">
            <v>1.012130530602031</v>
          </cell>
          <cell r="Y151">
            <v>0.98157062077191282</v>
          </cell>
          <cell r="Z151">
            <v>1.012130530555297</v>
          </cell>
        </row>
        <row r="152">
          <cell r="C152">
            <v>1.0031009076993223</v>
          </cell>
          <cell r="D152">
            <v>0.98246248838697936</v>
          </cell>
          <cell r="E152">
            <v>1.0465001849465525</v>
          </cell>
          <cell r="F152">
            <v>0.99956630996342122</v>
          </cell>
          <cell r="G152">
            <v>0.9989836055401683</v>
          </cell>
          <cell r="H152">
            <v>1</v>
          </cell>
          <cell r="I152">
            <v>1.002187718205106</v>
          </cell>
          <cell r="J152">
            <v>0.95128733870983684</v>
          </cell>
          <cell r="K152">
            <v>0.91527817144760293</v>
          </cell>
          <cell r="L152">
            <v>1.0111018067152264</v>
          </cell>
          <cell r="M152">
            <v>1.0062590100815976</v>
          </cell>
          <cell r="N152">
            <v>1.0064739051698539</v>
          </cell>
          <cell r="O152">
            <v>0.98251741662171554</v>
          </cell>
          <cell r="P152">
            <v>0.97556941256097551</v>
          </cell>
          <cell r="Q152">
            <v>1.0084770824114218</v>
          </cell>
          <cell r="R152">
            <v>0.97458088374236362</v>
          </cell>
          <cell r="S152">
            <v>1.0111018067373692</v>
          </cell>
          <cell r="T152">
            <v>1.0111018067612729</v>
          </cell>
          <cell r="U152">
            <v>1.0111018067234718</v>
          </cell>
          <cell r="V152">
            <v>1.0111018067332889</v>
          </cell>
          <cell r="W152">
            <v>0.98271625612303815</v>
          </cell>
          <cell r="X152">
            <v>1.0111018067381006</v>
          </cell>
          <cell r="Y152">
            <v>0.98057295783102671</v>
          </cell>
          <cell r="Z152">
            <v>1.0111018066914141</v>
          </cell>
        </row>
        <row r="153">
          <cell r="C153">
            <v>1.0009111960540205</v>
          </cell>
          <cell r="D153">
            <v>0.98031782922519339</v>
          </cell>
          <cell r="E153">
            <v>1.0442157351726571</v>
          </cell>
          <cell r="F153">
            <v>0.99738431414188589</v>
          </cell>
          <cell r="G153">
            <v>0.99680288172890785</v>
          </cell>
          <cell r="H153">
            <v>0.99781705745803373</v>
          </cell>
          <cell r="I153">
            <v>1</v>
          </cell>
          <cell r="J153">
            <v>0.94921073310853332</v>
          </cell>
          <cell r="K153">
            <v>0.91328017178941689</v>
          </cell>
          <cell r="L153">
            <v>1.0088946295670889</v>
          </cell>
          <cell r="M153">
            <v>1.0040624044802535</v>
          </cell>
          <cell r="N153">
            <v>1.0042768304648799</v>
          </cell>
          <cell r="O153">
            <v>0.98037263755474924</v>
          </cell>
          <cell r="P153">
            <v>0.97343980058765511</v>
          </cell>
          <cell r="Q153">
            <v>1.0062756348856279</v>
          </cell>
          <cell r="R153">
            <v>0.9724534296706554</v>
          </cell>
          <cell r="S153">
            <v>1.0088946295891832</v>
          </cell>
          <cell r="T153">
            <v>1.0088946296130348</v>
          </cell>
          <cell r="U153">
            <v>1.0088946295753163</v>
          </cell>
          <cell r="V153">
            <v>1.008894629585112</v>
          </cell>
          <cell r="W153">
            <v>0.98057104300086539</v>
          </cell>
          <cell r="X153">
            <v>1.0088946295899131</v>
          </cell>
          <cell r="Y153">
            <v>0.97843242340587566</v>
          </cell>
          <cell r="Z153">
            <v>1.0088946295433285</v>
          </cell>
        </row>
        <row r="154">
          <cell r="C154">
            <v>1.0544667913479817</v>
          </cell>
          <cell r="D154">
            <v>1.0327715385336917</v>
          </cell>
          <cell r="E154">
            <v>1.1000884195156491</v>
          </cell>
          <cell r="F154">
            <v>1.0507511971294201</v>
          </cell>
          <cell r="G154">
            <v>1.0501386541053079</v>
          </cell>
          <cell r="H154">
            <v>1.0512070951729775</v>
          </cell>
          <cell r="I154">
            <v>1.0535068400724241</v>
          </cell>
          <cell r="J154">
            <v>1</v>
          </cell>
          <cell r="K154">
            <v>0.96214690788266921</v>
          </cell>
          <cell r="L154">
            <v>1.0628773931612627</v>
          </cell>
          <cell r="M154">
            <v>1.057786610979512</v>
          </cell>
          <cell r="N154">
            <v>1.0580125102210052</v>
          </cell>
          <cell r="O154">
            <v>1.0328292794837719</v>
          </cell>
          <cell r="P154">
            <v>1.0255254883178313</v>
          </cell>
          <cell r="Q154">
            <v>1.06011826435023</v>
          </cell>
          <cell r="R154">
            <v>1.0244863398099233</v>
          </cell>
          <cell r="S154">
            <v>1.0628773931845392</v>
          </cell>
          <cell r="T154">
            <v>1.0628773932096669</v>
          </cell>
          <cell r="U154">
            <v>1.0628773931699302</v>
          </cell>
          <cell r="V154">
            <v>1.06287739318025</v>
          </cell>
          <cell r="W154">
            <v>1.0330383009783628</v>
          </cell>
          <cell r="X154">
            <v>1.0628773931853082</v>
          </cell>
          <cell r="Y154">
            <v>1.0307852506067281</v>
          </cell>
          <cell r="Z154">
            <v>1.062877393136231</v>
          </cell>
        </row>
        <row r="155">
          <cell r="C155">
            <v>1.095951961918658</v>
          </cell>
          <cell r="D155">
            <v>1.0734031675125801</v>
          </cell>
          <cell r="E155">
            <v>1.1433684508081394</v>
          </cell>
          <cell r="F155">
            <v>1.0920901876011184</v>
          </cell>
          <cell r="G155">
            <v>1.0914535457129684</v>
          </cell>
          <cell r="H155">
            <v>1.0925640217316679</v>
          </cell>
          <cell r="I155">
            <v>1.0949542439322539</v>
          </cell>
          <cell r="J155">
            <v>1.0393423206032346</v>
          </cell>
          <cell r="K155">
            <v>1</v>
          </cell>
          <cell r="L155">
            <v>1.1046934563249433</v>
          </cell>
          <cell r="M155">
            <v>1.0994023909584771</v>
          </cell>
          <cell r="N155">
            <v>1.0996371776003528</v>
          </cell>
          <cell r="O155">
            <v>1.0734631801256302</v>
          </cell>
          <cell r="P155">
            <v>1.0658720408660201</v>
          </cell>
          <cell r="Q155">
            <v>1.1018257769836415</v>
          </cell>
          <cell r="R155">
            <v>1.0647920098443597</v>
          </cell>
          <cell r="S155">
            <v>1.1046934563491357</v>
          </cell>
          <cell r="T155">
            <v>1.104693456375252</v>
          </cell>
          <cell r="U155">
            <v>1.1046934563339519</v>
          </cell>
          <cell r="V155">
            <v>1.1046934563446777</v>
          </cell>
          <cell r="W155">
            <v>1.0736804250108742</v>
          </cell>
          <cell r="X155">
            <v>1.1046934563499349</v>
          </cell>
          <cell r="Y155">
            <v>1.0713387344091836</v>
          </cell>
          <cell r="Z155">
            <v>1.1046934562989268</v>
          </cell>
        </row>
        <row r="156">
          <cell r="C156">
            <v>0.99208695013423343</v>
          </cell>
          <cell r="D156">
            <v>0.97167513880596468</v>
          </cell>
          <cell r="E156">
            <v>1.0350097072285183</v>
          </cell>
          <cell r="F156">
            <v>0.98859116196292762</v>
          </cell>
          <cell r="G156">
            <v>0.98801485558172752</v>
          </cell>
          <cell r="H156">
            <v>0.98902009012198977</v>
          </cell>
          <cell r="I156">
            <v>0.99118378737836521</v>
          </cell>
          <cell r="J156">
            <v>0.94084228946271065</v>
          </cell>
          <cell r="K156">
            <v>0.90522849961179819</v>
          </cell>
          <cell r="L156">
            <v>1</v>
          </cell>
          <cell r="M156">
            <v>0.99521037683696578</v>
          </cell>
          <cell r="N156">
            <v>0.99542291239652003</v>
          </cell>
          <cell r="O156">
            <v>0.97172946393363369</v>
          </cell>
          <cell r="P156">
            <v>0.96485774833131266</v>
          </cell>
          <cell r="Q156">
            <v>0.99740409493250559</v>
          </cell>
          <cell r="R156">
            <v>0.9638800734700409</v>
          </cell>
          <cell r="S156">
            <v>1.0000000000218996</v>
          </cell>
          <cell r="T156">
            <v>1.0000000000455407</v>
          </cell>
          <cell r="U156">
            <v>1.0000000000081548</v>
          </cell>
          <cell r="V156">
            <v>1.0000000000178642</v>
          </cell>
          <cell r="W156">
            <v>0.97192612019515157</v>
          </cell>
          <cell r="X156">
            <v>1.000000000022623</v>
          </cell>
          <cell r="Y156">
            <v>0.96980635512522806</v>
          </cell>
          <cell r="Z156">
            <v>0.99999999997644917</v>
          </cell>
        </row>
        <row r="157">
          <cell r="C157">
            <v>0.99686154126260274</v>
          </cell>
          <cell r="D157">
            <v>0.97635149453947401</v>
          </cell>
          <cell r="E157">
            <v>1.0399908715964608</v>
          </cell>
          <cell r="F157">
            <v>0.99334892900225202</v>
          </cell>
          <cell r="G157">
            <v>0.99276984904628163</v>
          </cell>
          <cell r="H157">
            <v>0.99377992145273808</v>
          </cell>
          <cell r="I157">
            <v>0.99595403187876907</v>
          </cell>
          <cell r="J157">
            <v>0.94537025674204589</v>
          </cell>
          <cell r="K157">
            <v>0.90958506932860461</v>
          </cell>
          <cell r="L157">
            <v>1.0048126740581793</v>
          </cell>
          <cell r="M157">
            <v>1</v>
          </cell>
          <cell r="N157">
            <v>1.000213558423928</v>
          </cell>
          <cell r="O157">
            <v>0.97640608111627569</v>
          </cell>
          <cell r="P157">
            <v>0.96950129418654007</v>
          </cell>
          <cell r="Q157">
            <v>1.0022042757457092</v>
          </cell>
          <cell r="R157">
            <v>0.96851891409482616</v>
          </cell>
          <cell r="S157">
            <v>1.0048126740801844</v>
          </cell>
          <cell r="T157">
            <v>1.0048126741039394</v>
          </cell>
          <cell r="U157">
            <v>1.0048126740663734</v>
          </cell>
          <cell r="V157">
            <v>1.0048126740761294</v>
          </cell>
          <cell r="W157">
            <v>0.97660368382028173</v>
          </cell>
          <cell r="X157">
            <v>1.0048126740809113</v>
          </cell>
          <cell r="Y157">
            <v>0.97447371701199681</v>
          </cell>
          <cell r="Z157">
            <v>1.0048126740345151</v>
          </cell>
        </row>
        <row r="158">
          <cell r="C158">
            <v>0.99664869853733318</v>
          </cell>
          <cell r="D158">
            <v>0.97614303097225119</v>
          </cell>
          <cell r="E158">
            <v>1.0397688202059681</v>
          </cell>
          <cell r="F158">
            <v>0.99313683626475446</v>
          </cell>
          <cell r="G158">
            <v>0.99255787994978206</v>
          </cell>
          <cell r="H158">
            <v>0.99356773669282417</v>
          </cell>
          <cell r="I158">
            <v>0.99574138291839298</v>
          </cell>
          <cell r="J158">
            <v>0.94516840806647262</v>
          </cell>
          <cell r="K158">
            <v>0.90939086124954149</v>
          </cell>
          <cell r="L158">
            <v>1.004598133664073</v>
          </cell>
          <cell r="M158">
            <v>0.99978648717353458</v>
          </cell>
          <cell r="N158">
            <v>1</v>
          </cell>
          <cell r="O158">
            <v>0.97619760589411853</v>
          </cell>
          <cell r="P158">
            <v>0.96929429322495653</v>
          </cell>
          <cell r="Q158">
            <v>1.001990292278099</v>
          </cell>
          <cell r="R158">
            <v>0.9683121228839926</v>
          </cell>
          <cell r="S158">
            <v>1.0045981336860732</v>
          </cell>
          <cell r="T158">
            <v>1.0045981337098231</v>
          </cell>
          <cell r="U158">
            <v>1.0045981336722654</v>
          </cell>
          <cell r="V158">
            <v>1.0045981336820191</v>
          </cell>
          <cell r="W158">
            <v>0.97639516640741264</v>
          </cell>
          <cell r="X158">
            <v>1.0045981336868</v>
          </cell>
          <cell r="Y158">
            <v>0.9742656543743613</v>
          </cell>
          <cell r="Z158">
            <v>1.0045981336404139</v>
          </cell>
        </row>
        <row r="159">
          <cell r="C159">
            <v>1.0209497467723074</v>
          </cell>
          <cell r="D159">
            <v>0.99994409439078946</v>
          </cell>
          <cell r="E159">
            <v>1.0651212561145582</v>
          </cell>
          <cell r="F159">
            <v>1.0173522555969812</v>
          </cell>
          <cell r="G159">
            <v>1.0167591827278442</v>
          </cell>
          <cell r="H159">
            <v>1.0177936625677297</v>
          </cell>
          <cell r="I159">
            <v>1.0200203082923707</v>
          </cell>
          <cell r="J159">
            <v>0.96821422461979334</v>
          </cell>
          <cell r="K159">
            <v>0.93156432238595033</v>
          </cell>
          <cell r="L159">
            <v>1.0290930110855392</v>
          </cell>
          <cell r="M159">
            <v>1.0241640433627273</v>
          </cell>
          <cell r="N159">
            <v>1.0243827622216717</v>
          </cell>
          <cell r="O159">
            <v>1</v>
          </cell>
          <cell r="P159">
            <v>0.99292836549948393</v>
          </cell>
          <cell r="Q159">
            <v>1.0264215833231392</v>
          </cell>
          <cell r="R159">
            <v>0.9919222471326351</v>
          </cell>
          <cell r="S159">
            <v>1.0290930111080758</v>
          </cell>
          <cell r="T159">
            <v>1.0290930111324048</v>
          </cell>
          <cell r="U159">
            <v>1.0290930110939314</v>
          </cell>
          <cell r="V159">
            <v>1.0290930111039229</v>
          </cell>
          <cell r="W159">
            <v>1.0002023775843143</v>
          </cell>
          <cell r="X159">
            <v>1.0290930111088203</v>
          </cell>
          <cell r="Y159">
            <v>0.99802094216571269</v>
          </cell>
          <cell r="Z159">
            <v>1.0290930110613032</v>
          </cell>
        </row>
        <row r="160">
          <cell r="C160">
            <v>1.0282209495130372</v>
          </cell>
          <cell r="D160">
            <v>1.0070656949031529</v>
          </cell>
          <cell r="E160">
            <v>1.0727070482861654</v>
          </cell>
          <cell r="F160">
            <v>1.0245978370103377</v>
          </cell>
          <cell r="G160">
            <v>1.0240005402770143</v>
          </cell>
          <cell r="H160">
            <v>1.0250423876809458</v>
          </cell>
          <cell r="I160">
            <v>1.0272848915734807</v>
          </cell>
          <cell r="J160">
            <v>0.97510984504178377</v>
          </cell>
          <cell r="K160">
            <v>0.93819892225290091</v>
          </cell>
          <cell r="L160">
            <v>1.036422210143894</v>
          </cell>
          <cell r="M160">
            <v>1.0314581383195056</v>
          </cell>
          <cell r="N160">
            <v>1.0316784148938729</v>
          </cell>
          <cell r="O160">
            <v>1.0071219986720379</v>
          </cell>
          <cell r="P160">
            <v>1</v>
          </cell>
          <cell r="Q160">
            <v>1.0337317564765176</v>
          </cell>
          <cell r="R160">
            <v>0.99898671605947864</v>
          </cell>
          <cell r="S160">
            <v>1.0364222101665912</v>
          </cell>
          <cell r="T160">
            <v>1.0364222101910934</v>
          </cell>
          <cell r="U160">
            <v>1.0364222101523457</v>
          </cell>
          <cell r="V160">
            <v>1.0364222101624088</v>
          </cell>
          <cell r="W160">
            <v>1.0073258175892388</v>
          </cell>
          <cell r="X160">
            <v>1.0364222101673408</v>
          </cell>
          <cell r="Y160">
            <v>1.005128845990483</v>
          </cell>
          <cell r="Z160">
            <v>1.0364222101194853</v>
          </cell>
        </row>
        <row r="161">
          <cell r="C161">
            <v>0.9946690164745795</v>
          </cell>
          <cell r="D161">
            <v>0.97420408011430715</v>
          </cell>
          <cell r="E161">
            <v>1.0377034869688975</v>
          </cell>
          <cell r="F161">
            <v>0.99116412995058512</v>
          </cell>
          <cell r="G161">
            <v>0.99058632363905286</v>
          </cell>
          <cell r="H161">
            <v>0.99159417446437981</v>
          </cell>
          <cell r="I161">
            <v>0.99376350309193262</v>
          </cell>
          <cell r="J161">
            <v>0.94329098330639749</v>
          </cell>
          <cell r="K161">
            <v>0.90758450282185288</v>
          </cell>
          <cell r="L161">
            <v>1.002602661329228</v>
          </cell>
          <cell r="M161">
            <v>0.99780057239920572</v>
          </cell>
          <cell r="N161">
            <v>0.99801366111684187</v>
          </cell>
          <cell r="O161">
            <v>0.97425854663188516</v>
          </cell>
          <cell r="P161">
            <v>0.96736894628110048</v>
          </cell>
          <cell r="Q161">
            <v>1</v>
          </cell>
          <cell r="R161">
            <v>0.96638872686327471</v>
          </cell>
          <cell r="S161">
            <v>1.0026026613511845</v>
          </cell>
          <cell r="T161">
            <v>1.0026026613748873</v>
          </cell>
          <cell r="U161">
            <v>1.0026026613374039</v>
          </cell>
          <cell r="V161">
            <v>1.0026026613471386</v>
          </cell>
          <cell r="W161">
            <v>0.97445571472305004</v>
          </cell>
          <cell r="X161">
            <v>1.0026026613519099</v>
          </cell>
          <cell r="Y161">
            <v>0.97233043262255203</v>
          </cell>
          <cell r="Z161">
            <v>1.0026026613056158</v>
          </cell>
        </row>
        <row r="162">
          <cell r="C162">
            <v>1.0292638860793601</v>
          </cell>
          <cell r="D162">
            <v>1.0080871734466519</v>
          </cell>
          <cell r="E162">
            <v>1.0737951076241314</v>
          </cell>
          <cell r="F162">
            <v>1.0256370986111634</v>
          </cell>
          <cell r="G162">
            <v>1.0250391960327592</v>
          </cell>
          <cell r="H162">
            <v>1.0260821001947296</v>
          </cell>
          <cell r="I162">
            <v>1.0283268786852588</v>
          </cell>
          <cell r="J162">
            <v>0.97609891039204444</v>
          </cell>
          <cell r="K162">
            <v>0.93915054842134815</v>
          </cell>
          <cell r="L162">
            <v>1.037473465345045</v>
          </cell>
          <cell r="M162">
            <v>1.0325043584043951</v>
          </cell>
          <cell r="N162">
            <v>1.0327248584078748</v>
          </cell>
          <cell r="O162">
            <v>1.0081435343251099</v>
          </cell>
          <cell r="P162">
            <v>1.0010143117263044</v>
          </cell>
          <cell r="Q162">
            <v>1.0347802827189649</v>
          </cell>
          <cell r="R162">
            <v>1</v>
          </cell>
          <cell r="S162">
            <v>1.0374734653677653</v>
          </cell>
          <cell r="T162">
            <v>1.0374734653922923</v>
          </cell>
          <cell r="U162">
            <v>1.0374734653535056</v>
          </cell>
          <cell r="V162">
            <v>1.0374734653635787</v>
          </cell>
          <cell r="W162">
            <v>1.0083475599782288</v>
          </cell>
          <cell r="X162">
            <v>1.0374734653685158</v>
          </cell>
          <cell r="Y162">
            <v>1.0061483599654177</v>
          </cell>
          <cell r="Z162">
            <v>1.0374734653206117</v>
          </cell>
        </row>
        <row r="163">
          <cell r="C163">
            <v>0.99208695011250714</v>
          </cell>
          <cell r="D163">
            <v>0.97167513878468537</v>
          </cell>
          <cell r="E163">
            <v>1.0350097072058519</v>
          </cell>
          <cell r="F163">
            <v>0.98859116194127794</v>
          </cell>
          <cell r="G163">
            <v>0.9880148555600905</v>
          </cell>
          <cell r="H163">
            <v>0.98902009010033065</v>
          </cell>
          <cell r="I163">
            <v>0.99118378735665869</v>
          </cell>
          <cell r="J163">
            <v>0.94084228944210657</v>
          </cell>
          <cell r="K163">
            <v>0.90522849959197416</v>
          </cell>
          <cell r="L163">
            <v>0.99999999997810041</v>
          </cell>
          <cell r="M163">
            <v>0.9952103768151711</v>
          </cell>
          <cell r="N163">
            <v>0.99542291237472069</v>
          </cell>
          <cell r="O163">
            <v>0.97172946391235326</v>
          </cell>
          <cell r="P163">
            <v>0.96485774831018267</v>
          </cell>
          <cell r="Q163">
            <v>0.99740409491066284</v>
          </cell>
          <cell r="R163">
            <v>0.96388007344893234</v>
          </cell>
          <cell r="S163">
            <v>1</v>
          </cell>
          <cell r="T163">
            <v>1.0000000000236411</v>
          </cell>
          <cell r="U163">
            <v>0.99999999998625522</v>
          </cell>
          <cell r="V163">
            <v>0.99999999999596456</v>
          </cell>
          <cell r="W163">
            <v>0.97192612017386681</v>
          </cell>
          <cell r="X163">
            <v>1.0000000000007234</v>
          </cell>
          <cell r="Y163">
            <v>0.96980635510398971</v>
          </cell>
          <cell r="Z163">
            <v>0.99999999995454958</v>
          </cell>
        </row>
        <row r="164">
          <cell r="C164">
            <v>0.99208695008905301</v>
          </cell>
          <cell r="D164">
            <v>0.97167513876171385</v>
          </cell>
          <cell r="E164">
            <v>1.0350097071813831</v>
          </cell>
          <cell r="F164">
            <v>0.98859116191790641</v>
          </cell>
          <cell r="G164">
            <v>0.98801485553673263</v>
          </cell>
          <cell r="H164">
            <v>0.98902009007694902</v>
          </cell>
          <cell r="I164">
            <v>0.99118378733322599</v>
          </cell>
          <cell r="J164">
            <v>0.94084228941986392</v>
          </cell>
          <cell r="K164">
            <v>0.90522849957057339</v>
          </cell>
          <cell r="L164">
            <v>0.99999999995445921</v>
          </cell>
          <cell r="M164">
            <v>0.99521037679164315</v>
          </cell>
          <cell r="N164">
            <v>0.99542291235118763</v>
          </cell>
          <cell r="O164">
            <v>0.97172946388938042</v>
          </cell>
          <cell r="P164">
            <v>0.96485774828737225</v>
          </cell>
          <cell r="Q164">
            <v>0.99740409488708304</v>
          </cell>
          <cell r="R164">
            <v>0.96388007342614501</v>
          </cell>
          <cell r="S164">
            <v>0.9999999999763588</v>
          </cell>
          <cell r="T164">
            <v>1</v>
          </cell>
          <cell r="U164">
            <v>0.99999999996261402</v>
          </cell>
          <cell r="V164">
            <v>0.99999999997232336</v>
          </cell>
          <cell r="W164">
            <v>0.97192612015088931</v>
          </cell>
          <cell r="X164">
            <v>0.99999999997708222</v>
          </cell>
          <cell r="Y164">
            <v>0.96980635508106239</v>
          </cell>
          <cell r="Z164">
            <v>0.99999999993090838</v>
          </cell>
        </row>
        <row r="165">
          <cell r="C165">
            <v>0.99208695012614312</v>
          </cell>
          <cell r="D165">
            <v>0.97167513879804079</v>
          </cell>
          <cell r="E165">
            <v>1.0350097072200779</v>
          </cell>
          <cell r="F165">
            <v>0.98859116195486585</v>
          </cell>
          <cell r="G165">
            <v>0.98801485557367053</v>
          </cell>
          <cell r="H165">
            <v>0.98902009011392444</v>
          </cell>
          <cell r="I165">
            <v>0.99118378737028234</v>
          </cell>
          <cell r="J165">
            <v>0.94084228945503823</v>
          </cell>
          <cell r="K165">
            <v>0.9052284996044162</v>
          </cell>
          <cell r="L165">
            <v>0.99999999999184519</v>
          </cell>
          <cell r="M165">
            <v>0.99521037682885005</v>
          </cell>
          <cell r="N165">
            <v>0.99542291238840253</v>
          </cell>
          <cell r="O165">
            <v>0.97172946392570947</v>
          </cell>
          <cell r="P165">
            <v>0.9648577483234444</v>
          </cell>
          <cell r="Q165">
            <v>0.99740409492437188</v>
          </cell>
          <cell r="R165">
            <v>0.96388007346218063</v>
          </cell>
          <cell r="S165">
            <v>1.0000000000137448</v>
          </cell>
          <cell r="T165">
            <v>1.0000000000373859</v>
          </cell>
          <cell r="U165">
            <v>1</v>
          </cell>
          <cell r="V165">
            <v>1.0000000000097093</v>
          </cell>
          <cell r="W165">
            <v>0.97192612018722568</v>
          </cell>
          <cell r="X165">
            <v>1.0000000000144682</v>
          </cell>
          <cell r="Y165">
            <v>0.9698063551173195</v>
          </cell>
          <cell r="Z165">
            <v>0.99999999996829436</v>
          </cell>
        </row>
        <row r="166">
          <cell r="C166">
            <v>0.99208695011651071</v>
          </cell>
          <cell r="D166">
            <v>0.97167513878860656</v>
          </cell>
          <cell r="E166">
            <v>1.0350097072100288</v>
          </cell>
          <cell r="F166">
            <v>0.98859116194526742</v>
          </cell>
          <cell r="G166">
            <v>0.98801485556407753</v>
          </cell>
          <cell r="H166">
            <v>0.98902009010432179</v>
          </cell>
          <cell r="I166">
            <v>0.9911837873606586</v>
          </cell>
          <cell r="J166">
            <v>0.94084228944590331</v>
          </cell>
          <cell r="K166">
            <v>0.90522849959562712</v>
          </cell>
          <cell r="L166">
            <v>0.99999999998213596</v>
          </cell>
          <cell r="M166">
            <v>0.99521037681918723</v>
          </cell>
          <cell r="N166">
            <v>0.9954229123787377</v>
          </cell>
          <cell r="O166">
            <v>0.97172946391627468</v>
          </cell>
          <cell r="P166">
            <v>0.96485774831407634</v>
          </cell>
          <cell r="Q166">
            <v>0.99740409491468784</v>
          </cell>
          <cell r="R166">
            <v>0.96388007345282201</v>
          </cell>
          <cell r="S166">
            <v>1.0000000000040354</v>
          </cell>
          <cell r="T166">
            <v>1.0000000000276767</v>
          </cell>
          <cell r="U166">
            <v>0.99999999999029077</v>
          </cell>
          <cell r="V166">
            <v>1</v>
          </cell>
          <cell r="W166">
            <v>0.9719261201777889</v>
          </cell>
          <cell r="X166">
            <v>1.0000000000047589</v>
          </cell>
          <cell r="Y166">
            <v>0.96980635510790336</v>
          </cell>
          <cell r="Z166">
            <v>0.99999999995858502</v>
          </cell>
        </row>
        <row r="167">
          <cell r="C167">
            <v>1.0207431712351076</v>
          </cell>
          <cell r="D167">
            <v>0.99974176906662782</v>
          </cell>
          <cell r="E167">
            <v>1.0649057430627549</v>
          </cell>
          <cell r="F167">
            <v>1.0171464079640435</v>
          </cell>
          <cell r="G167">
            <v>1.0165534550952757</v>
          </cell>
          <cell r="H167">
            <v>1.0175877256219907</v>
          </cell>
          <cell r="I167">
            <v>1.0198139208146262</v>
          </cell>
          <cell r="J167">
            <v>0.96801831941073913</v>
          </cell>
          <cell r="K167">
            <v>0.93137583279482072</v>
          </cell>
          <cell r="L167">
            <v>1.028884787867633</v>
          </cell>
          <cell r="M167">
            <v>1.0239568174555687</v>
          </cell>
          <cell r="N167">
            <v>1.0241754920596748</v>
          </cell>
          <cell r="O167">
            <v>0.99979766336408538</v>
          </cell>
          <cell r="P167">
            <v>0.99272745971430454</v>
          </cell>
          <cell r="Q167">
            <v>1.0262139006329394</v>
          </cell>
          <cell r="R167">
            <v>0.99172154492206144</v>
          </cell>
          <cell r="S167">
            <v>1.028884787890165</v>
          </cell>
          <cell r="T167">
            <v>1.0288847879144891</v>
          </cell>
          <cell r="U167">
            <v>1.0288847878760232</v>
          </cell>
          <cell r="V167">
            <v>1.028884787886013</v>
          </cell>
          <cell r="W167">
            <v>1</v>
          </cell>
          <cell r="X167">
            <v>1.0288847878909093</v>
          </cell>
          <cell r="Y167">
            <v>0.99781900596570261</v>
          </cell>
          <cell r="Z167">
            <v>1.0288847878434018</v>
          </cell>
        </row>
        <row r="168">
          <cell r="C168">
            <v>0.99208695011178949</v>
          </cell>
          <cell r="D168">
            <v>0.97167513878398248</v>
          </cell>
          <cell r="E168">
            <v>1.0350097072051032</v>
          </cell>
          <cell r="F168">
            <v>0.98859116194056273</v>
          </cell>
          <cell r="G168">
            <v>0.98801485555937574</v>
          </cell>
          <cell r="H168">
            <v>0.98902009009961522</v>
          </cell>
          <cell r="I168">
            <v>0.9911837873559417</v>
          </cell>
          <cell r="J168">
            <v>0.94084228944142601</v>
          </cell>
          <cell r="K168">
            <v>0.90522849959131924</v>
          </cell>
          <cell r="L168">
            <v>0.99999999997737699</v>
          </cell>
          <cell r="M168">
            <v>0.99521037681445113</v>
          </cell>
          <cell r="N168">
            <v>0.9954229123740006</v>
          </cell>
          <cell r="O168">
            <v>0.97172946391165027</v>
          </cell>
          <cell r="P168">
            <v>0.96485774830948468</v>
          </cell>
          <cell r="Q168">
            <v>0.99740409490994131</v>
          </cell>
          <cell r="R168">
            <v>0.96388007344823501</v>
          </cell>
          <cell r="S168">
            <v>0.99999999999927658</v>
          </cell>
          <cell r="T168">
            <v>1.0000000000229179</v>
          </cell>
          <cell r="U168">
            <v>0.9999999999855318</v>
          </cell>
          <cell r="V168">
            <v>0.99999999999524114</v>
          </cell>
          <cell r="W168">
            <v>0.97192612017316371</v>
          </cell>
          <cell r="X168">
            <v>1</v>
          </cell>
          <cell r="Y168">
            <v>0.96980635510328816</v>
          </cell>
          <cell r="Z168">
            <v>0.99999999995382616</v>
          </cell>
        </row>
        <row r="169">
          <cell r="C169">
            <v>1.0229742720196222</v>
          </cell>
          <cell r="D169">
            <v>1.0019269658018433</v>
          </cell>
          <cell r="E169">
            <v>1.0672333726817769</v>
          </cell>
          <cell r="F169">
            <v>1.0193696470830755</v>
          </cell>
          <cell r="G169">
            <v>1.0187753981609537</v>
          </cell>
          <cell r="H169">
            <v>1.0198119293560215</v>
          </cell>
          <cell r="I169">
            <v>1.022042990479658</v>
          </cell>
          <cell r="J169">
            <v>0.97013417626163378</v>
          </cell>
          <cell r="K169">
            <v>0.93341159792143136</v>
          </cell>
          <cell r="L169">
            <v>1.0311336842816143</v>
          </cell>
          <cell r="M169">
            <v>1.0261949425031942</v>
          </cell>
          <cell r="N169">
            <v>1.0264140950777583</v>
          </cell>
          <cell r="O169">
            <v>1.0019829822708857</v>
          </cell>
          <cell r="P169">
            <v>0.99489732484452897</v>
          </cell>
          <cell r="Q169">
            <v>1.0284569591253234</v>
          </cell>
          <cell r="R169">
            <v>0.99388921136279629</v>
          </cell>
          <cell r="S169">
            <v>1.0311336843041956</v>
          </cell>
          <cell r="T169">
            <v>1.0311336843285728</v>
          </cell>
          <cell r="U169">
            <v>1.0311336842900229</v>
          </cell>
          <cell r="V169">
            <v>1.0311336843000345</v>
          </cell>
          <cell r="W169">
            <v>1.0021857611663616</v>
          </cell>
          <cell r="X169">
            <v>1.0311336843049417</v>
          </cell>
          <cell r="Y169">
            <v>1</v>
          </cell>
          <cell r="Z169">
            <v>1.0311336842573302</v>
          </cell>
        </row>
        <row r="170">
          <cell r="C170">
            <v>0.99208695015759796</v>
          </cell>
          <cell r="D170">
            <v>0.97167513882884848</v>
          </cell>
          <cell r="E170">
            <v>1.0350097072528937</v>
          </cell>
          <cell r="F170">
            <v>0.98859116198620978</v>
          </cell>
          <cell r="G170">
            <v>0.98801485560499613</v>
          </cell>
          <cell r="H170">
            <v>0.98902009014528203</v>
          </cell>
          <cell r="I170">
            <v>0.99118378740170843</v>
          </cell>
          <cell r="J170">
            <v>0.94084228948486825</v>
          </cell>
          <cell r="K170">
            <v>0.90522849963311713</v>
          </cell>
          <cell r="L170">
            <v>1.0000000000235509</v>
          </cell>
          <cell r="M170">
            <v>0.99521037686040381</v>
          </cell>
          <cell r="N170">
            <v>0.99542291241996306</v>
          </cell>
          <cell r="O170">
            <v>0.97172946395651871</v>
          </cell>
          <cell r="P170">
            <v>0.96485774835403582</v>
          </cell>
          <cell r="Q170">
            <v>0.99740409495599525</v>
          </cell>
          <cell r="R170">
            <v>0.96388007349274107</v>
          </cell>
          <cell r="S170">
            <v>1.0000000000454505</v>
          </cell>
          <cell r="T170">
            <v>1.0000000000690916</v>
          </cell>
          <cell r="U170">
            <v>1.0000000000317057</v>
          </cell>
          <cell r="V170">
            <v>1.0000000000414149</v>
          </cell>
          <cell r="W170">
            <v>0.97192612021804126</v>
          </cell>
          <cell r="X170">
            <v>1.0000000000461737</v>
          </cell>
          <cell r="Y170">
            <v>0.96980635514806779</v>
          </cell>
          <cell r="Z170">
            <v>1</v>
          </cell>
        </row>
        <row r="175">
          <cell r="C175">
            <v>1</v>
          </cell>
          <cell r="D175">
            <v>0.95833390205694524</v>
          </cell>
          <cell r="E175">
            <v>0.94709226627394849</v>
          </cell>
          <cell r="F175">
            <v>0.93337107362887073</v>
          </cell>
          <cell r="G175">
            <v>0.92075379837252436</v>
          </cell>
          <cell r="H175">
            <v>0.99464691809335071</v>
          </cell>
          <cell r="I175">
            <v>1.0012401338369497</v>
          </cell>
          <cell r="J175">
            <v>0.94101093707972527</v>
          </cell>
          <cell r="K175">
            <v>0.94316054155643914</v>
          </cell>
          <cell r="L175">
            <v>1.000070479915194</v>
          </cell>
          <cell r="M175">
            <v>0.95363996768234838</v>
          </cell>
          <cell r="N175">
            <v>0.96785478187251528</v>
          </cell>
          <cell r="O175">
            <v>0.91276538535719398</v>
          </cell>
          <cell r="P175">
            <v>0.92952903885108762</v>
          </cell>
          <cell r="Q175">
            <v>0.94754931061852887</v>
          </cell>
          <cell r="R175">
            <v>0.92898201148054349</v>
          </cell>
          <cell r="S175">
            <v>0.94353850897602509</v>
          </cell>
          <cell r="T175">
            <v>0.95303436756469562</v>
          </cell>
          <cell r="U175">
            <v>0.98171406350458734</v>
          </cell>
          <cell r="V175">
            <v>0.93730015497151209</v>
          </cell>
          <cell r="W175">
            <v>0.96532948012472108</v>
          </cell>
          <cell r="X175">
            <v>0.95896515810910155</v>
          </cell>
          <cell r="Y175">
            <v>0.89093088967050682</v>
          </cell>
          <cell r="Z175">
            <v>0.9452183939983988</v>
          </cell>
        </row>
        <row r="176">
          <cell r="C176">
            <v>1.0434776416170017</v>
          </cell>
          <cell r="D176">
            <v>1</v>
          </cell>
          <cell r="E176">
            <v>0.98826960440524125</v>
          </cell>
          <cell r="F176">
            <v>0.97395184666378298</v>
          </cell>
          <cell r="G176">
            <v>0.960786002035658</v>
          </cell>
          <cell r="H176">
            <v>1.0378918203336687</v>
          </cell>
          <cell r="I176">
            <v>1.0447716935484714</v>
          </cell>
          <cell r="J176">
            <v>0.98192387335975662</v>
          </cell>
          <cell r="K176">
            <v>0.98416693756952733</v>
          </cell>
          <cell r="L176">
            <v>1.0435511858326898</v>
          </cell>
          <cell r="M176">
            <v>0.99510198442889064</v>
          </cell>
          <cell r="N176">
            <v>1.0099348252160698</v>
          </cell>
          <cell r="O176">
            <v>0.95245027166215857</v>
          </cell>
          <cell r="P176">
            <v>0.96994276927485124</v>
          </cell>
          <cell r="Q176">
            <v>0.98874651996003837</v>
          </cell>
          <cell r="R176">
            <v>0.96937195844433599</v>
          </cell>
          <cell r="S176">
            <v>0.9845613381211249</v>
          </cell>
          <cell r="T176">
            <v>0.99447005424635937</v>
          </cell>
          <cell r="U176">
            <v>1.0243966757280103</v>
          </cell>
          <cell r="V176">
            <v>0.97805175519692378</v>
          </cell>
          <cell r="W176">
            <v>1.0072997293039103</v>
          </cell>
          <cell r="X176">
            <v>1.0006587015765604</v>
          </cell>
          <cell r="Y176">
            <v>0.92966646359711758</v>
          </cell>
          <cell r="Z176">
            <v>0.98631426058245919</v>
          </cell>
        </row>
        <row r="177">
          <cell r="C177">
            <v>1.0558633362451593</v>
          </cell>
          <cell r="D177">
            <v>1.011869631062688</v>
          </cell>
          <cell r="E177">
            <v>1</v>
          </cell>
          <cell r="F177">
            <v>0.98551229575650567</v>
          </cell>
          <cell r="G177">
            <v>0.97219017741001623</v>
          </cell>
          <cell r="H177">
            <v>1.0502112133240109</v>
          </cell>
          <cell r="I177">
            <v>1.0571727480956314</v>
          </cell>
          <cell r="J177">
            <v>0.99357894746818243</v>
          </cell>
          <cell r="K177">
            <v>0.99584863602257301</v>
          </cell>
          <cell r="L177">
            <v>1.0559377534035543</v>
          </cell>
          <cell r="M177">
            <v>1.0069134778538102</v>
          </cell>
          <cell r="N177">
            <v>1.0219223789887448</v>
          </cell>
          <cell r="O177">
            <v>0.9637555049923453</v>
          </cell>
          <cell r="P177">
            <v>0.98145563209806563</v>
          </cell>
          <cell r="Q177">
            <v>1.0004825763664806</v>
          </cell>
          <cell r="R177">
            <v>0.98087804595358552</v>
          </cell>
          <cell r="S177">
            <v>0.99624771796320899</v>
          </cell>
          <cell r="T177">
            <v>1.0062740468931548</v>
          </cell>
          <cell r="U177">
            <v>1.0365558863307458</v>
          </cell>
          <cell r="V177">
            <v>0.98966086869132563</v>
          </cell>
          <cell r="W177">
            <v>1.019256005460293</v>
          </cell>
          <cell r="X177">
            <v>1.0125361511839426</v>
          </cell>
          <cell r="Y177">
            <v>0.94070126153136924</v>
          </cell>
          <cell r="Z177">
            <v>0.99802144696744088</v>
          </cell>
        </row>
        <row r="178">
          <cell r="C178">
            <v>1.0713852488615074</v>
          </cell>
          <cell r="D178">
            <v>1.0267448061476998</v>
          </cell>
          <cell r="E178">
            <v>1.0147006833967234</v>
          </cell>
          <cell r="F178">
            <v>1</v>
          </cell>
          <cell r="G178">
            <v>0.98648203740952511</v>
          </cell>
          <cell r="H178">
            <v>1.0656500358707759</v>
          </cell>
          <cell r="I178">
            <v>1.0727139099610292</v>
          </cell>
          <cell r="J178">
            <v>1.0081852370045619</v>
          </cell>
          <cell r="K178">
            <v>1.0104882915317996</v>
          </cell>
          <cell r="L178">
            <v>1.0714607600029873</v>
          </cell>
          <cell r="M178">
            <v>1.0217157940996326</v>
          </cell>
          <cell r="N178">
            <v>1.0369453363382848</v>
          </cell>
          <cell r="O178">
            <v>0.9779233695430869</v>
          </cell>
          <cell r="P178">
            <v>0.9958837006134702</v>
          </cell>
          <cell r="Q178">
            <v>1.0151903539655822</v>
          </cell>
          <cell r="R178">
            <v>0.99529762355794582</v>
          </cell>
          <cell r="S178">
            <v>1.0108932402496942</v>
          </cell>
          <cell r="T178">
            <v>1.0210669630668707</v>
          </cell>
          <cell r="U178">
            <v>1.0517939662387039</v>
          </cell>
          <cell r="V178">
            <v>1.004209559792083</v>
          </cell>
          <cell r="W178">
            <v>1.0342397652967739</v>
          </cell>
          <cell r="X178">
            <v>1.0274211245702345</v>
          </cell>
          <cell r="Y178">
            <v>0.95453021294804008</v>
          </cell>
          <cell r="Z178">
            <v>1.0126930442824489</v>
          </cell>
        </row>
        <row r="179">
          <cell r="C179">
            <v>1.0860666573057283</v>
          </cell>
          <cell r="D179">
            <v>1.0408144975897418</v>
          </cell>
          <cell r="E179">
            <v>1.0286053317922539</v>
          </cell>
          <cell r="F179">
            <v>1.0137032019619665</v>
          </cell>
          <cell r="G179">
            <v>1</v>
          </cell>
          <cell r="H179">
            <v>1.08025285353309</v>
          </cell>
          <cell r="I179">
            <v>1.0874135253166359</v>
          </cell>
          <cell r="J179">
            <v>1.0220006029223083</v>
          </cell>
          <cell r="K179">
            <v>1.0243352166708624</v>
          </cell>
          <cell r="L179">
            <v>1.0861432031916303</v>
          </cell>
          <cell r="M179">
            <v>1.0357165719739108</v>
          </cell>
          <cell r="N179">
            <v>1.0511548077056474</v>
          </cell>
          <cell r="O179">
            <v>0.99132405097926257</v>
          </cell>
          <cell r="P179">
            <v>1.0095304960936071</v>
          </cell>
          <cell r="Q179">
            <v>1.0291017124158128</v>
          </cell>
          <cell r="R179">
            <v>1.0089363879058255</v>
          </cell>
          <cell r="S179">
            <v>1.0247457144828225</v>
          </cell>
          <cell r="T179">
            <v>1.0350588498784676</v>
          </cell>
          <cell r="U179">
            <v>1.0662069113804507</v>
          </cell>
          <cell r="V179">
            <v>1.0179704462020513</v>
          </cell>
          <cell r="W179">
            <v>1.0484121616777322</v>
          </cell>
          <cell r="X179">
            <v>1.0415000837402111</v>
          </cell>
          <cell r="Y179">
            <v>0.96761033323486589</v>
          </cell>
          <cell r="Z179">
            <v>1.0265701815937298</v>
          </cell>
        </row>
        <row r="180">
          <cell r="C180">
            <v>1.0053818916132677</v>
          </cell>
          <cell r="D180">
            <v>0.9634915512471357</v>
          </cell>
          <cell r="E180">
            <v>0.95218941419879899</v>
          </cell>
          <cell r="F180">
            <v>0.9383943755821007</v>
          </cell>
          <cell r="G180">
            <v>0.9257091955178699</v>
          </cell>
          <cell r="H180">
            <v>1</v>
          </cell>
          <cell r="I180">
            <v>1.0066286997161138</v>
          </cell>
          <cell r="J180">
            <v>0.94607535594998793</v>
          </cell>
          <cell r="K180">
            <v>0.9482365293650068</v>
          </cell>
          <cell r="L180">
            <v>1.0054527508437263</v>
          </cell>
          <cell r="M180">
            <v>0.95877235462649502</v>
          </cell>
          <cell r="N180">
            <v>0.97306367140593608</v>
          </cell>
          <cell r="O180">
            <v>0.91767778972952896</v>
          </cell>
          <cell r="P180">
            <v>0.93453166338956906</v>
          </cell>
          <cell r="Q180">
            <v>0.95264891830650444</v>
          </cell>
          <cell r="R180">
            <v>0.93398169197700731</v>
          </cell>
          <cell r="S180">
            <v>0.94861653096427834</v>
          </cell>
          <cell r="T180">
            <v>0.95816349523464794</v>
          </cell>
          <cell r="U180">
            <v>0.98699754218958968</v>
          </cell>
          <cell r="V180">
            <v>0.94234460281466792</v>
          </cell>
          <cell r="W180">
            <v>0.97052477875784438</v>
          </cell>
          <cell r="X180">
            <v>0.9641262046509449</v>
          </cell>
          <cell r="Y180">
            <v>0.89572578315362572</v>
          </cell>
          <cell r="Z180">
            <v>0.95030545694576529</v>
          </cell>
        </row>
        <row r="181">
          <cell r="C181">
            <v>0.99876140219010467</v>
          </cell>
          <cell r="D181">
            <v>0.95714691178470912</v>
          </cell>
          <cell r="E181">
            <v>0.94591919986717288</v>
          </cell>
          <cell r="F181">
            <v>0.93221500226125442</v>
          </cell>
          <cell r="G181">
            <v>0.91961335473440731</v>
          </cell>
          <cell r="H181">
            <v>0.99341495059898122</v>
          </cell>
          <cell r="I181">
            <v>1</v>
          </cell>
          <cell r="J181">
            <v>0.9398454029939709</v>
          </cell>
          <cell r="K181">
            <v>0.94199234497528772</v>
          </cell>
          <cell r="L181">
            <v>0.99883179480903017</v>
          </cell>
          <cell r="M181">
            <v>0.95245879130694844</v>
          </cell>
          <cell r="N181">
            <v>0.96665599905939126</v>
          </cell>
          <cell r="O181">
            <v>0.91163483614994234</v>
          </cell>
          <cell r="P181">
            <v>0.92837772621933257</v>
          </cell>
          <cell r="Q181">
            <v>0.94637567811762902</v>
          </cell>
          <cell r="R181">
            <v>0.92783137639569158</v>
          </cell>
          <cell r="S181">
            <v>0.94236984424525549</v>
          </cell>
          <cell r="T181">
            <v>0.95185394128427503</v>
          </cell>
          <cell r="U181">
            <v>0.98049811461558722</v>
          </cell>
          <cell r="V181">
            <v>0.93613921705234993</v>
          </cell>
          <cell r="W181">
            <v>0.96413382514481116</v>
          </cell>
          <cell r="X181">
            <v>0.95777738596450168</v>
          </cell>
          <cell r="Y181">
            <v>0.88982738462179278</v>
          </cell>
          <cell r="Z181">
            <v>0.94404764856571965</v>
          </cell>
        </row>
        <row r="182">
          <cell r="C182">
            <v>1.0626869046850165</v>
          </cell>
          <cell r="D182">
            <v>1.0184088880316089</v>
          </cell>
          <cell r="E182">
            <v>1.0064625488977796</v>
          </cell>
          <cell r="F182">
            <v>0.99188121715719513</v>
          </cell>
          <cell r="G182">
            <v>0.97847300396946957</v>
          </cell>
          <cell r="H182">
            <v>1.056998254643114</v>
          </cell>
          <cell r="I182">
            <v>1.0640047786735995</v>
          </cell>
          <cell r="J182">
            <v>1</v>
          </cell>
          <cell r="K182">
            <v>1.002284356527656</v>
          </cell>
          <cell r="L182">
            <v>1.0627618027679364</v>
          </cell>
          <cell r="M182">
            <v>1.013420705440274</v>
          </cell>
          <cell r="N182">
            <v>1.0285266023326949</v>
          </cell>
          <cell r="O182">
            <v>0.96998382206886258</v>
          </cell>
          <cell r="P182">
            <v>0.98779833711150056</v>
          </cell>
          <cell r="Q182">
            <v>1.0069482439376256</v>
          </cell>
          <cell r="R182">
            <v>0.98721701828831909</v>
          </cell>
          <cell r="S182">
            <v>1.0026860175548478</v>
          </cell>
          <cell r="T182">
            <v>1.0127771421257685</v>
          </cell>
          <cell r="U182">
            <v>1.0432546794314395</v>
          </cell>
          <cell r="V182">
            <v>0.99605660044746236</v>
          </cell>
          <cell r="W182">
            <v>1.0258429972349359</v>
          </cell>
          <cell r="X182">
            <v>1.0190797155717384</v>
          </cell>
          <cell r="Y182">
            <v>0.94678058943221866</v>
          </cell>
          <cell r="Z182">
            <v>1.0044712093695007</v>
          </cell>
        </row>
        <row r="183">
          <cell r="C183">
            <v>1.0602648816815028</v>
          </cell>
          <cell r="D183">
            <v>1.01608778127578</v>
          </cell>
          <cell r="E183">
            <v>1.0041686696424144</v>
          </cell>
          <cell r="F183">
            <v>0.98962057094605183</v>
          </cell>
          <cell r="G183">
            <v>0.97624291708923872</v>
          </cell>
          <cell r="H183">
            <v>1.0545891969271179</v>
          </cell>
          <cell r="I183">
            <v>1.0615797520374055</v>
          </cell>
          <cell r="J183">
            <v>0.99772084986383502</v>
          </cell>
          <cell r="K183">
            <v>1</v>
          </cell>
          <cell r="L183">
            <v>1.0603396090604469</v>
          </cell>
          <cell r="M183">
            <v>1.0111109675014771</v>
          </cell>
          <cell r="N183">
            <v>1.0261824357869391</v>
          </cell>
          <cell r="O183">
            <v>0.96777308330871648</v>
          </cell>
          <cell r="P183">
            <v>0.9855469963969693</v>
          </cell>
          <cell r="Q183">
            <v>1.004653257710344</v>
          </cell>
          <cell r="R183">
            <v>0.98496700248666291</v>
          </cell>
          <cell r="S183">
            <v>1.0004007455814068</v>
          </cell>
          <cell r="T183">
            <v>1.0104688709643876</v>
          </cell>
          <cell r="U183">
            <v>1.0408769453867586</v>
          </cell>
          <cell r="V183">
            <v>0.99378643791092447</v>
          </cell>
          <cell r="W183">
            <v>1.0235049470281039</v>
          </cell>
          <cell r="X183">
            <v>1.01675707989923</v>
          </cell>
          <cell r="Y183">
            <v>0.9446227343228959</v>
          </cell>
          <cell r="Z183">
            <v>1.0021818686758923</v>
          </cell>
        </row>
        <row r="184">
          <cell r="C184">
            <v>0.99992952505187427</v>
          </cell>
          <cell r="D184">
            <v>0.95826636352491068</v>
          </cell>
          <cell r="E184">
            <v>0.94702551999561257</v>
          </cell>
          <cell r="F184">
            <v>0.93330529435087473</v>
          </cell>
          <cell r="G184">
            <v>0.92068890829634753</v>
          </cell>
          <cell r="H184">
            <v>0.99457682040339479</v>
          </cell>
          <cell r="I184">
            <v>1.0011695714904563</v>
          </cell>
          <cell r="J184">
            <v>0.94094461938274887</v>
          </cell>
          <cell r="K184">
            <v>0.9430940723661988</v>
          </cell>
          <cell r="L184">
            <v>1</v>
          </cell>
          <cell r="M184">
            <v>0.95357275995509538</v>
          </cell>
          <cell r="N184">
            <v>0.96778657235696963</v>
          </cell>
          <cell r="O184">
            <v>0.91270105826401005</v>
          </cell>
          <cell r="P184">
            <v>0.92946353034029328</v>
          </cell>
          <cell r="Q184">
            <v>0.94748253213001654</v>
          </cell>
          <cell r="R184">
            <v>0.92891654152147474</v>
          </cell>
          <cell r="S184">
            <v>0.94347201314855045</v>
          </cell>
          <cell r="T184">
            <v>0.95296720251707945</v>
          </cell>
          <cell r="U184">
            <v>0.98164487725688765</v>
          </cell>
          <cell r="V184">
            <v>0.93723409879171227</v>
          </cell>
          <cell r="W184">
            <v>0.9652614485796851</v>
          </cell>
          <cell r="X184">
            <v>0.95889757508932938</v>
          </cell>
          <cell r="Y184">
            <v>0.89086810136227368</v>
          </cell>
          <cell r="Z184">
            <v>0.94515177978111442</v>
          </cell>
        </row>
        <row r="185">
          <cell r="C185">
            <v>1.048613768181635</v>
          </cell>
          <cell r="D185">
            <v>1.0049221242121433</v>
          </cell>
          <cell r="E185">
            <v>0.99313399015320958</v>
          </cell>
          <cell r="F185">
            <v>0.97874575862970847</v>
          </cell>
          <cell r="G185">
            <v>0.96551511007896618</v>
          </cell>
          <cell r="H185">
            <v>1.0430004527921186</v>
          </cell>
          <cell r="I185">
            <v>1.0499141895974484</v>
          </cell>
          <cell r="J185">
            <v>0.98675702463130222</v>
          </cell>
          <cell r="K185">
            <v>0.9890111294817292</v>
          </cell>
          <cell r="L185">
            <v>1.0486876743910878</v>
          </cell>
          <cell r="M185">
            <v>1</v>
          </cell>
          <cell r="N185">
            <v>1.0149058498719528</v>
          </cell>
          <cell r="O185">
            <v>0.95713835020516935</v>
          </cell>
          <cell r="P185">
            <v>0.97471694806389242</v>
          </cell>
          <cell r="Q185">
            <v>0.99361325314560611</v>
          </cell>
          <cell r="R185">
            <v>0.97414332763156763</v>
          </cell>
          <cell r="S185">
            <v>0.98940747132183116</v>
          </cell>
          <cell r="T185">
            <v>0.9993649593786168</v>
          </cell>
          <cell r="U185">
            <v>1.0294388834084502</v>
          </cell>
          <cell r="V185">
            <v>0.98286584742190786</v>
          </cell>
          <cell r="W185">
            <v>1.0122577836904025</v>
          </cell>
          <cell r="X185">
            <v>1.0055840679996824</v>
          </cell>
          <cell r="Y185">
            <v>0.9342423974068067</v>
          </cell>
          <cell r="Z185">
            <v>0.99116902188525435</v>
          </cell>
        </row>
        <row r="186">
          <cell r="C186">
            <v>1.0332128525162558</v>
          </cell>
          <cell r="D186">
            <v>0.99016290460729051</v>
          </cell>
          <cell r="E186">
            <v>0.97854790203299158</v>
          </cell>
          <cell r="F186">
            <v>0.96437098944024569</v>
          </cell>
          <cell r="G186">
            <v>0.95133465848165322</v>
          </cell>
          <cell r="H186">
            <v>1.0276819794897336</v>
          </cell>
          <cell r="I186">
            <v>1.0344941747354324</v>
          </cell>
          <cell r="J186">
            <v>0.97226459454913783</v>
          </cell>
          <cell r="K186">
            <v>0.97448559352230502</v>
          </cell>
          <cell r="L186">
            <v>1.0332856732704785</v>
          </cell>
          <cell r="M186">
            <v>0.98531307128258916</v>
          </cell>
          <cell r="N186">
            <v>1</v>
          </cell>
          <cell r="O186">
            <v>0.94308092748300576</v>
          </cell>
          <cell r="P186">
            <v>0.96040134972802571</v>
          </cell>
          <cell r="Q186">
            <v>0.97902012612398193</v>
          </cell>
          <cell r="R186">
            <v>0.95983615401810141</v>
          </cell>
          <cell r="S186">
            <v>0.97487611431805365</v>
          </cell>
          <cell r="T186">
            <v>0.98468735745754488</v>
          </cell>
          <cell r="U186">
            <v>1.0143195879088993</v>
          </cell>
          <cell r="V186">
            <v>0.96843056678204464</v>
          </cell>
          <cell r="W186">
            <v>0.99739082577769722</v>
          </cell>
          <cell r="X186">
            <v>0.99081512647360692</v>
          </cell>
          <cell r="Y186">
            <v>0.92052124591130979</v>
          </cell>
          <cell r="Z186">
            <v>0.97661179311391977</v>
          </cell>
        </row>
        <row r="187">
          <cell r="C187">
            <v>1.0955717822369746</v>
          </cell>
          <cell r="D187">
            <v>1.0499235810546419</v>
          </cell>
          <cell r="E187">
            <v>1.0376075621046053</v>
          </cell>
          <cell r="F187">
            <v>1.0225750106240206</v>
          </cell>
          <cell r="G187">
            <v>1.0087518798844506</v>
          </cell>
          <cell r="H187">
            <v>1.0897070967520466</v>
          </cell>
          <cell r="I187">
            <v>1.0969304378749341</v>
          </cell>
          <cell r="J187">
            <v>1.0309450294409204</v>
          </cell>
          <cell r="K187">
            <v>1.0333000754485784</v>
          </cell>
          <cell r="L187">
            <v>1.0956489980432758</v>
          </cell>
          <cell r="M187">
            <v>1.0447810390061614</v>
          </cell>
          <cell r="N187">
            <v>1.0603543883226501</v>
          </cell>
          <cell r="O187">
            <v>1</v>
          </cell>
          <cell r="P187">
            <v>1.0183657857351081</v>
          </cell>
          <cell r="Q187">
            <v>1.0381082869917584</v>
          </cell>
          <cell r="R187">
            <v>1.0177664779838287</v>
          </cell>
          <cell r="S187">
            <v>1.0337141658880815</v>
          </cell>
          <cell r="T187">
            <v>1.0441175606059416</v>
          </cell>
          <cell r="U187">
            <v>1.0755382262008233</v>
          </cell>
          <cell r="V187">
            <v>1.026879601273132</v>
          </cell>
          <cell r="W187">
            <v>1.0575877389861328</v>
          </cell>
          <cell r="X187">
            <v>1.0506151673727506</v>
          </cell>
          <cell r="Y187">
            <v>0.97607874264629058</v>
          </cell>
          <cell r="Z187">
            <v>1.0355546005159968</v>
          </cell>
        </row>
        <row r="188">
          <cell r="C188">
            <v>1.0758136198047299</v>
          </cell>
          <cell r="D188">
            <v>1.0309886641534738</v>
          </cell>
          <cell r="E188">
            <v>1.0188947592692417</v>
          </cell>
          <cell r="F188">
            <v>1.0041333133417025</v>
          </cell>
          <cell r="G188">
            <v>0.9905594767760999</v>
          </cell>
          <cell r="H188">
            <v>1.0700547013816264</v>
          </cell>
          <cell r="I188">
            <v>1.0771477726769012</v>
          </cell>
          <cell r="J188">
            <v>1.0123523824955802</v>
          </cell>
          <cell r="K188">
            <v>1.0146649562688221</v>
          </cell>
          <cell r="L188">
            <v>1.0758894430574184</v>
          </cell>
          <cell r="M188">
            <v>1.025938865622813</v>
          </cell>
          <cell r="N188">
            <v>1.041231356331588</v>
          </cell>
          <cell r="O188">
            <v>0.9819654332535821</v>
          </cell>
          <cell r="P188">
            <v>1</v>
          </cell>
          <cell r="Q188">
            <v>1.0193864537999959</v>
          </cell>
          <cell r="R188">
            <v>0.99941150050436267</v>
          </cell>
          <cell r="S188">
            <v>1.0150715787666553</v>
          </cell>
          <cell r="T188">
            <v>1.0252873527680866</v>
          </cell>
          <cell r="U188">
            <v>1.0561413602720806</v>
          </cell>
          <cell r="V188">
            <v>1.0083602725634369</v>
          </cell>
          <cell r="W188">
            <v>1.0385146023171943</v>
          </cell>
          <cell r="X188">
            <v>1.0316677780119676</v>
          </cell>
          <cell r="Y188">
            <v>0.9584755854122764</v>
          </cell>
          <cell r="Z188">
            <v>1.0168788219534308</v>
          </cell>
        </row>
        <row r="189">
          <cell r="C189">
            <v>1.0553540473236511</v>
          </cell>
          <cell r="D189">
            <v>1.0113815622232647</v>
          </cell>
          <cell r="E189">
            <v>0.99951765640114065</v>
          </cell>
          <cell r="F189">
            <v>0.98503694020905042</v>
          </cell>
          <cell r="G189">
            <v>0.9717212477010686</v>
          </cell>
          <cell r="H189">
            <v>1.0497046506678138</v>
          </cell>
          <cell r="I189">
            <v>1.056662827587699</v>
          </cell>
          <cell r="J189">
            <v>0.99309970102290979</v>
          </cell>
          <cell r="K189">
            <v>0.99536829480755473</v>
          </cell>
          <cell r="L189">
            <v>1.0554284285874063</v>
          </cell>
          <cell r="M189">
            <v>1.0064277995831623</v>
          </cell>
          <cell r="N189">
            <v>1.0214294612707087</v>
          </cell>
          <cell r="O189">
            <v>0.96329064369364681</v>
          </cell>
          <cell r="P189">
            <v>0.98098223325635869</v>
          </cell>
          <cell r="Q189">
            <v>1</v>
          </cell>
          <cell r="R189">
            <v>0.98040492570685822</v>
          </cell>
          <cell r="S189">
            <v>0.99576718425357125</v>
          </cell>
          <cell r="T189">
            <v>1.0057886770479376</v>
          </cell>
          <cell r="U189">
            <v>1.0360559102341143</v>
          </cell>
          <cell r="V189">
            <v>0.98918351210627076</v>
          </cell>
          <cell r="W189">
            <v>1.0187643738504604</v>
          </cell>
          <cell r="X189">
            <v>1.0120477608528053</v>
          </cell>
          <cell r="Y189">
            <v>0.94024752029943071</v>
          </cell>
          <cell r="Z189">
            <v>0.99754005771097176</v>
          </cell>
        </row>
        <row r="190">
          <cell r="C190">
            <v>1.0764471083850948</v>
          </cell>
          <cell r="D190">
            <v>1.0315957577366035</v>
          </cell>
          <cell r="E190">
            <v>1.0194947314044782</v>
          </cell>
          <cell r="F190">
            <v>1.0047245932580893</v>
          </cell>
          <cell r="G190">
            <v>0.99114276379269639</v>
          </cell>
          <cell r="H190">
            <v>1.0706847988457338</v>
          </cell>
          <cell r="I190">
            <v>1.0777820468678898</v>
          </cell>
          <cell r="J190">
            <v>1.0129485021782187</v>
          </cell>
          <cell r="K190">
            <v>1.0152624377013491</v>
          </cell>
          <cell r="L190">
            <v>1.0765229762860047</v>
          </cell>
          <cell r="M190">
            <v>1.0265429856521191</v>
          </cell>
          <cell r="N190">
            <v>1.0418444812833558</v>
          </cell>
          <cell r="O190">
            <v>0.98254365970175817</v>
          </cell>
          <cell r="P190">
            <v>1.0005888460312298</v>
          </cell>
          <cell r="Q190">
            <v>1.0199867154676054</v>
          </cell>
          <cell r="R190">
            <v>1</v>
          </cell>
          <cell r="S190">
            <v>1.0156692996372261</v>
          </cell>
          <cell r="T190">
            <v>1.0258910891566342</v>
          </cell>
          <cell r="U190">
            <v>1.0567632649204943</v>
          </cell>
          <cell r="V190">
            <v>1.0089540415079854</v>
          </cell>
          <cell r="W190">
            <v>1.0391261275191428</v>
          </cell>
          <cell r="X190">
            <v>1.0322752714885977</v>
          </cell>
          <cell r="Y190">
            <v>0.95903997995677692</v>
          </cell>
          <cell r="Z190">
            <v>1.0174776070119798</v>
          </cell>
        </row>
        <row r="191">
          <cell r="C191">
            <v>1.0598401554222199</v>
          </cell>
          <cell r="D191">
            <v>1.0156807517024153</v>
          </cell>
          <cell r="E191">
            <v>1.003766414686964</v>
          </cell>
          <cell r="F191">
            <v>0.98922414374142653</v>
          </cell>
          <cell r="G191">
            <v>0.97585184877273545</v>
          </cell>
          <cell r="H191">
            <v>1.0541667442622888</v>
          </cell>
          <cell r="I191">
            <v>1.0611544990607169</v>
          </cell>
          <cell r="J191">
            <v>0.99732117780858476</v>
          </cell>
          <cell r="K191">
            <v>0.99959941495128146</v>
          </cell>
          <cell r="L191">
            <v>1.0599148528664932</v>
          </cell>
          <cell r="M191">
            <v>1.0107059315653009</v>
          </cell>
          <cell r="N191">
            <v>1.0257713624459053</v>
          </cell>
          <cell r="O191">
            <v>0.96738540788099081</v>
          </cell>
          <cell r="P191">
            <v>0.98515220100540324</v>
          </cell>
          <cell r="Q191">
            <v>1.004250808636159</v>
          </cell>
          <cell r="R191">
            <v>0.98457243943198558</v>
          </cell>
          <cell r="S191">
            <v>1</v>
          </cell>
          <cell r="T191">
            <v>1.0100640922424839</v>
          </cell>
          <cell r="U191">
            <v>1.0404599856448808</v>
          </cell>
          <cell r="V191">
            <v>0.9933883419222781</v>
          </cell>
          <cell r="W191">
            <v>1.0230949462490351</v>
          </cell>
          <cell r="X191">
            <v>1.0163497822148437</v>
          </cell>
          <cell r="Y191">
            <v>0.94424433257884643</v>
          </cell>
          <cell r="Z191">
            <v>1.0017804096032041</v>
          </cell>
        </row>
        <row r="192">
          <cell r="C192">
            <v>1.0492801036706751</v>
          </cell>
          <cell r="D192">
            <v>1.0055606961014341</v>
          </cell>
          <cell r="E192">
            <v>0.99376507134162329</v>
          </cell>
          <cell r="F192">
            <v>0.97936769690051073</v>
          </cell>
          <cell r="G192">
            <v>0.9661286410114901</v>
          </cell>
          <cell r="H192">
            <v>1.0436632213327086</v>
          </cell>
          <cell r="I192">
            <v>1.0505813514316751</v>
          </cell>
          <cell r="J192">
            <v>0.98738405361425319</v>
          </cell>
          <cell r="K192">
            <v>0.98963959082243047</v>
          </cell>
          <cell r="L192">
            <v>1.0493540568433966</v>
          </cell>
          <cell r="M192">
            <v>1.0006354441542338</v>
          </cell>
          <cell r="N192">
            <v>1.0155507658613514</v>
          </cell>
          <cell r="O192">
            <v>0.95774655817460008</v>
          </cell>
          <cell r="P192">
            <v>0.97533632625057209</v>
          </cell>
          <cell r="Q192">
            <v>0.9942446388788867</v>
          </cell>
          <cell r="R192">
            <v>0.97476234131449691</v>
          </cell>
          <cell r="S192">
            <v>0.9900361845156378</v>
          </cell>
          <cell r="T192">
            <v>1</v>
          </cell>
          <cell r="U192">
            <v>1.0300930343290531</v>
          </cell>
          <cell r="V192">
            <v>0.98349040377904806</v>
          </cell>
          <cell r="W192">
            <v>1.0129010169816262</v>
          </cell>
          <cell r="X192">
            <v>1.0062230605172833</v>
          </cell>
          <cell r="Y192">
            <v>0.93483605627687605</v>
          </cell>
          <cell r="Z192">
            <v>0.99179885444606897</v>
          </cell>
        </row>
        <row r="193">
          <cell r="C193">
            <v>1.0186265402271353</v>
          </cell>
          <cell r="D193">
            <v>0.97618434703463652</v>
          </cell>
          <cell r="E193">
            <v>0.96473331847050892</v>
          </cell>
          <cell r="F193">
            <v>0.95075654747866334</v>
          </cell>
          <cell r="G193">
            <v>0.93790425603719774</v>
          </cell>
          <cell r="H193">
            <v>1.0131737489250128</v>
          </cell>
          <cell r="I193">
            <v>1.0198897734668859</v>
          </cell>
          <cell r="J193">
            <v>0.95853871515341504</v>
          </cell>
          <cell r="K193">
            <v>0.96072835932438683</v>
          </cell>
          <cell r="L193">
            <v>1.0186983329393049</v>
          </cell>
          <cell r="M193">
            <v>0.97140298090258759</v>
          </cell>
          <cell r="N193">
            <v>0.98588256790108897</v>
          </cell>
          <cell r="O193">
            <v>0.92976704652548636</v>
          </cell>
          <cell r="P193">
            <v>0.94684294888553777</v>
          </cell>
          <cell r="Q193">
            <v>0.96519887596995924</v>
          </cell>
          <cell r="R193">
            <v>0.94628573228767088</v>
          </cell>
          <cell r="S193">
            <v>0.96111336696931826</v>
          </cell>
          <cell r="T193">
            <v>0.97078610054998182</v>
          </cell>
          <cell r="U193">
            <v>1</v>
          </cell>
          <cell r="V193">
            <v>0.95475881401298912</v>
          </cell>
          <cell r="W193">
            <v>0.98331022851870376</v>
          </cell>
          <cell r="X193">
            <v>0.97682736120304181</v>
          </cell>
          <cell r="Y193">
            <v>0.90752584972655193</v>
          </cell>
          <cell r="Z193">
            <v>0.96282454243763826</v>
          </cell>
        </row>
        <row r="194">
          <cell r="C194">
            <v>1.0668940943793972</v>
          </cell>
          <cell r="D194">
            <v>1.0224407805481186</v>
          </cell>
          <cell r="E194">
            <v>1.0104471457200752</v>
          </cell>
          <cell r="F194">
            <v>0.99580808631919959</v>
          </cell>
          <cell r="G194">
            <v>0.9823467898610444</v>
          </cell>
          <cell r="H194">
            <v>1.0611829229064638</v>
          </cell>
          <cell r="I194">
            <v>1.0682171858462788</v>
          </cell>
          <cell r="J194">
            <v>1.0039590115167814</v>
          </cell>
          <cell r="K194">
            <v>1.006252411838239</v>
          </cell>
          <cell r="L194">
            <v>1.06696928898469</v>
          </cell>
          <cell r="M194">
            <v>1.0174328496844567</v>
          </cell>
          <cell r="N194">
            <v>1.0325985509966462</v>
          </cell>
          <cell r="O194">
            <v>0.97382399919152485</v>
          </cell>
          <cell r="P194">
            <v>0.99170904210438249</v>
          </cell>
          <cell r="Q194">
            <v>1.0109347636321775</v>
          </cell>
          <cell r="R194">
            <v>0.99112542183328511</v>
          </cell>
          <cell r="S194">
            <v>1.006655663046063</v>
          </cell>
          <cell r="T194">
            <v>1.0167867384953773</v>
          </cell>
          <cell r="U194">
            <v>1.0473849367222448</v>
          </cell>
          <cell r="V194">
            <v>1</v>
          </cell>
          <cell r="W194">
            <v>1.0299043214753985</v>
          </cell>
          <cell r="X194">
            <v>1.0231142639022053</v>
          </cell>
          <cell r="Y194">
            <v>0.9505289046896459</v>
          </cell>
          <cell r="Z194">
            <v>1.0084479224556699</v>
          </cell>
        </row>
        <row r="195">
          <cell r="C195">
            <v>1.0359157371541161</v>
          </cell>
          <cell r="D195">
            <v>0.99275317058910095</v>
          </cell>
          <cell r="E195">
            <v>0.98110778317013969</v>
          </cell>
          <cell r="F195">
            <v>0.96689378377658031</v>
          </cell>
          <cell r="G195">
            <v>0.9538233497785259</v>
          </cell>
          <cell r="H195">
            <v>1.0303703953647432</v>
          </cell>
          <cell r="I195">
            <v>1.0372004113119895</v>
          </cell>
          <cell r="J195">
            <v>0.97480803855502918</v>
          </cell>
          <cell r="K195">
            <v>0.97703484766111393</v>
          </cell>
          <cell r="L195">
            <v>1.0359887484074188</v>
          </cell>
          <cell r="M195">
            <v>0.98789065010128729</v>
          </cell>
          <cell r="N195">
            <v>1.0026159998216029</v>
          </cell>
          <cell r="O195">
            <v>0.94554802702105833</v>
          </cell>
          <cell r="P195">
            <v>0.9629137594875814</v>
          </cell>
          <cell r="Q195">
            <v>0.98158124259926782</v>
          </cell>
          <cell r="R195">
            <v>0.96234708522578072</v>
          </cell>
          <cell r="S195">
            <v>0.97742639005919463</v>
          </cell>
          <cell r="T195">
            <v>0.98726329940898838</v>
          </cell>
          <cell r="U195">
            <v>1.0169730477699173</v>
          </cell>
          <cell r="V195">
            <v>0.97096398097198122</v>
          </cell>
          <cell r="W195">
            <v>1</v>
          </cell>
          <cell r="X195">
            <v>0.99340709866770327</v>
          </cell>
          <cell r="Y195">
            <v>0.92292932932639549</v>
          </cell>
          <cell r="Z195">
            <v>0.97916660939048106</v>
          </cell>
        </row>
        <row r="196">
          <cell r="C196">
            <v>1.0427907537035146</v>
          </cell>
          <cell r="D196">
            <v>0.99934173202559207</v>
          </cell>
          <cell r="E196">
            <v>0.98761905817458051</v>
          </cell>
          <cell r="F196">
            <v>0.97331072535450869</v>
          </cell>
          <cell r="G196">
            <v>0.96015354738025849</v>
          </cell>
          <cell r="H196">
            <v>1.0372086093874431</v>
          </cell>
          <cell r="I196">
            <v>1.0440839538020406</v>
          </cell>
          <cell r="J196">
            <v>0.98127750432061733</v>
          </cell>
          <cell r="K196">
            <v>0.98351909199305421</v>
          </cell>
          <cell r="L196">
            <v>1.0428642495074008</v>
          </cell>
          <cell r="M196">
            <v>0.99444694066127137</v>
          </cell>
          <cell r="N196">
            <v>1.0092700174643909</v>
          </cell>
          <cell r="O196">
            <v>0.95182330415110727</v>
          </cell>
          <cell r="P196">
            <v>0.96930428701282911</v>
          </cell>
          <cell r="Q196">
            <v>0.98809565979114145</v>
          </cell>
          <cell r="R196">
            <v>0.96873385192880301</v>
          </cell>
          <cell r="S196">
            <v>0.98391323292339961</v>
          </cell>
          <cell r="T196">
            <v>0.99381542645814125</v>
          </cell>
          <cell r="U196">
            <v>1.0237223482032887</v>
          </cell>
          <cell r="V196">
            <v>0.97740793504916412</v>
          </cell>
          <cell r="W196">
            <v>1.0066366561514797</v>
          </cell>
          <cell r="X196">
            <v>1</v>
          </cell>
          <cell r="Y196">
            <v>0.92905449393725059</v>
          </cell>
          <cell r="Z196">
            <v>0.98566500149201597</v>
          </cell>
        </row>
        <row r="197">
          <cell r="C197">
            <v>1.1224215161849762</v>
          </cell>
          <cell r="D197">
            <v>1.0756545913582209</v>
          </cell>
          <cell r="E197">
            <v>1.0630367374782705</v>
          </cell>
          <cell r="F197">
            <v>1.0476357756257162</v>
          </cell>
          <cell r="G197">
            <v>1.0334738744023646</v>
          </cell>
          <cell r="H197">
            <v>1.1164131018750527</v>
          </cell>
          <cell r="I197">
            <v>1.1238134690865176</v>
          </cell>
          <cell r="J197">
            <v>1.0562109227436705</v>
          </cell>
          <cell r="K197">
            <v>1.0586236850596218</v>
          </cell>
          <cell r="L197">
            <v>1.1225006243582489</v>
          </cell>
          <cell r="M197">
            <v>1.0703860184206133</v>
          </cell>
          <cell r="N197">
            <v>1.0863410317162281</v>
          </cell>
          <cell r="O197">
            <v>1.0245075077537857</v>
          </cell>
          <cell r="P197">
            <v>1.0433233931252015</v>
          </cell>
          <cell r="Q197">
            <v>1.0635497338844782</v>
          </cell>
          <cell r="R197">
            <v>1.0427093978345607</v>
          </cell>
          <cell r="S197">
            <v>1.059047923823782</v>
          </cell>
          <cell r="T197">
            <v>1.0697062798183556</v>
          </cell>
          <cell r="U197">
            <v>1.1018969876189331</v>
          </cell>
          <cell r="V197">
            <v>1.0520458610635379</v>
          </cell>
          <cell r="W197">
            <v>1.0835065786996443</v>
          </cell>
          <cell r="X197">
            <v>1.0763631267333831</v>
          </cell>
          <cell r="Y197">
            <v>1</v>
          </cell>
          <cell r="Z197">
            <v>1.060933462917611</v>
          </cell>
        </row>
        <row r="198">
          <cell r="C198">
            <v>1.0579565594040841</v>
          </cell>
          <cell r="D198">
            <v>1.0138756377804563</v>
          </cell>
          <cell r="E198">
            <v>1.0019824754654032</v>
          </cell>
          <cell r="F198">
            <v>0.98746604970369611</v>
          </cell>
          <cell r="G198">
            <v>0.97411752058443757</v>
          </cell>
          <cell r="H198">
            <v>1.0522932312879172</v>
          </cell>
          <cell r="I198">
            <v>1.0592685671314239</v>
          </cell>
          <cell r="J198">
            <v>0.99554869335447926</v>
          </cell>
          <cell r="K198">
            <v>0.99782288151074305</v>
          </cell>
          <cell r="L198">
            <v>1.0580311240926699</v>
          </cell>
          <cell r="M198">
            <v>1.0089096591194393</v>
          </cell>
          <cell r="N198">
            <v>1.0239483150326365</v>
          </cell>
          <cell r="O198">
            <v>0.96566612663563989</v>
          </cell>
          <cell r="P198">
            <v>0.98340134380908184</v>
          </cell>
          <cell r="Q198">
            <v>1.0024660085276906</v>
          </cell>
          <cell r="R198">
            <v>0.98282261261424109</v>
          </cell>
          <cell r="S198">
            <v>0.99822275462153498</v>
          </cell>
          <cell r="T198">
            <v>1.0082689605025925</v>
          </cell>
          <cell r="U198">
            <v>1.0386108329439157</v>
          </cell>
          <cell r="V198">
            <v>0.99162284708257575</v>
          </cell>
          <cell r="W198">
            <v>1.0212766554840831</v>
          </cell>
          <cell r="X198">
            <v>1.0145434792614985</v>
          </cell>
          <cell r="Y198">
            <v>0.94256617870262893</v>
          </cell>
          <cell r="Z198">
            <v>1</v>
          </cell>
        </row>
        <row r="203">
          <cell r="C203">
            <v>1</v>
          </cell>
          <cell r="D203">
            <v>1.0076977705605525</v>
          </cell>
          <cell r="E203">
            <v>0.97661332855783334</v>
          </cell>
          <cell r="F203">
            <v>0.94400219085692305</v>
          </cell>
          <cell r="G203">
            <v>0.99637744537748052</v>
          </cell>
          <cell r="H203">
            <v>0.98469053101602522</v>
          </cell>
          <cell r="I203">
            <v>0.95543472938528007</v>
          </cell>
          <cell r="J203">
            <v>0.95234486519312878</v>
          </cell>
          <cell r="K203">
            <v>0.94054683441230502</v>
          </cell>
          <cell r="L203">
            <v>0.94054683441230502</v>
          </cell>
          <cell r="M203">
            <v>0.96588245907501902</v>
          </cell>
          <cell r="N203">
            <v>0.97826547084175153</v>
          </cell>
          <cell r="O203">
            <v>0.913270278038668</v>
          </cell>
          <cell r="P203">
            <v>0.94408463607919291</v>
          </cell>
          <cell r="Q203">
            <v>0.96244427295500823</v>
          </cell>
          <cell r="R203">
            <v>0.90810801951860276</v>
          </cell>
          <cell r="S203">
            <v>0.95638056287306883</v>
          </cell>
          <cell r="T203">
            <v>0.96010796843593738</v>
          </cell>
          <cell r="U203">
            <v>1.0153822895624991</v>
          </cell>
          <cell r="V203">
            <v>0.91297290633017469</v>
          </cell>
          <cell r="W203">
            <v>0.88792512345385477</v>
          </cell>
          <cell r="X203">
            <v>0.87658065317070577</v>
          </cell>
          <cell r="Y203">
            <v>0.88966880841587681</v>
          </cell>
          <cell r="Z203">
            <v>0.95111690167634211</v>
          </cell>
        </row>
        <row r="204">
          <cell r="C204">
            <v>0.99236103245889828</v>
          </cell>
          <cell r="D204">
            <v>1</v>
          </cell>
          <cell r="E204">
            <v>0.96915301104077278</v>
          </cell>
          <cell r="F204">
            <v>0.9367909887622381</v>
          </cell>
          <cell r="G204">
            <v>0.98876615041355609</v>
          </cell>
          <cell r="H204">
            <v>0.97716851201156363</v>
          </cell>
          <cell r="I204">
            <v>0.94813619449986464</v>
          </cell>
          <cell r="J204">
            <v>0.94506993367998371</v>
          </cell>
          <cell r="K204">
            <v>0.93336202767334342</v>
          </cell>
          <cell r="L204">
            <v>0.93336202767334342</v>
          </cell>
          <cell r="M204">
            <v>0.95850411432162552</v>
          </cell>
          <cell r="N204">
            <v>0.97079253266341092</v>
          </cell>
          <cell r="O204">
            <v>0.90629383602847768</v>
          </cell>
          <cell r="P204">
            <v>0.93687280418813113</v>
          </cell>
          <cell r="Q204">
            <v>0.95509219239378562</v>
          </cell>
          <cell r="R204">
            <v>0.90117101183368598</v>
          </cell>
          <cell r="S204">
            <v>0.94907480279634093</v>
          </cell>
          <cell r="T204">
            <v>0.95277373482910221</v>
          </cell>
          <cell r="U204">
            <v>1.0076258172107215</v>
          </cell>
          <cell r="V204">
            <v>0.90599873593281322</v>
          </cell>
          <cell r="W204">
            <v>0.88114229225686214</v>
          </cell>
          <cell r="X204">
            <v>0.86988448201397706</v>
          </cell>
          <cell r="Y204">
            <v>0.88287265726605735</v>
          </cell>
          <cell r="Z204">
            <v>0.94385135053664326</v>
          </cell>
        </row>
        <row r="205">
          <cell r="C205">
            <v>1.0239467051680544</v>
          </cell>
          <cell r="D205">
            <v>1.0318288119706718</v>
          </cell>
          <cell r="E205">
            <v>1</v>
          </cell>
          <cell r="F205">
            <v>0.9666079329993712</v>
          </cell>
          <cell r="G205">
            <v>1.0202374022980343</v>
          </cell>
          <cell r="H205">
            <v>1.008270624844041</v>
          </cell>
          <cell r="I205">
            <v>0.97831424315718918</v>
          </cell>
          <cell r="J205">
            <v>0.9751503868982192</v>
          </cell>
          <cell r="K205">
            <v>0.96306983215272324</v>
          </cell>
          <cell r="L205">
            <v>0.96306983215272324</v>
          </cell>
          <cell r="M205">
            <v>0.98901216154948379</v>
          </cell>
          <cell r="N205">
            <v>1.001691705648087</v>
          </cell>
          <cell r="O205">
            <v>0.935140092125607</v>
          </cell>
          <cell r="P205">
            <v>0.96669235251307117</v>
          </cell>
          <cell r="Q205">
            <v>0.98549164220014418</v>
          </cell>
          <cell r="R205">
            <v>0.92985421452276051</v>
          </cell>
          <cell r="S205">
            <v>0.97928272624064816</v>
          </cell>
          <cell r="T205">
            <v>0.98309939088557241</v>
          </cell>
          <cell r="U205">
            <v>1.0396973498835163</v>
          </cell>
          <cell r="V205">
            <v>0.93483559934448501</v>
          </cell>
          <cell r="W205">
            <v>0.9091880045965125</v>
          </cell>
          <cell r="X205">
            <v>0.89757187162820518</v>
          </cell>
          <cell r="Y205">
            <v>0.91097344506822608</v>
          </cell>
          <cell r="Z205">
            <v>0.97389301770113879</v>
          </cell>
        </row>
        <row r="206">
          <cell r="C206">
            <v>1.0593195754050577</v>
          </cell>
          <cell r="D206">
            <v>1.0674739744468278</v>
          </cell>
          <cell r="E206">
            <v>1.0345456165428042</v>
          </cell>
          <cell r="F206">
            <v>1</v>
          </cell>
          <cell r="G206">
            <v>1.0554821323804489</v>
          </cell>
          <cell r="H206">
            <v>1.0431019552212766</v>
          </cell>
          <cell r="I206">
            <v>1.0121107118596611</v>
          </cell>
          <cell r="J206">
            <v>1.0088375582355722</v>
          </cell>
          <cell r="K206">
            <v>0.99633967327821404</v>
          </cell>
          <cell r="L206">
            <v>0.99633967327821404</v>
          </cell>
          <cell r="M206">
            <v>1.0231781964385422</v>
          </cell>
          <cell r="N206">
            <v>1.0362957632055132</v>
          </cell>
          <cell r="O206">
            <v>0.96744508316198075</v>
          </cell>
          <cell r="P206">
            <v>1.000087335837849</v>
          </cell>
          <cell r="Q206">
            <v>1.0195360585777287</v>
          </cell>
          <cell r="R206">
            <v>0.96197660165837418</v>
          </cell>
          <cell r="S206">
            <v>1.0131126517883495</v>
          </cell>
          <cell r="T206">
            <v>1.0170611654665698</v>
          </cell>
          <cell r="U206">
            <v>1.0756143358531618</v>
          </cell>
          <cell r="V206">
            <v>0.96713007149000219</v>
          </cell>
          <cell r="W206">
            <v>0.94059646476862091</v>
          </cell>
          <cell r="X206">
            <v>0.92857904532508018</v>
          </cell>
          <cell r="Y206">
            <v>0.9424435843822303</v>
          </cell>
          <cell r="Z206">
            <v>1.0075367524443568</v>
          </cell>
        </row>
        <row r="207">
          <cell r="C207">
            <v>1.0036357252357786</v>
          </cell>
          <cell r="D207">
            <v>1.0113614827750175</v>
          </cell>
          <cell r="E207">
            <v>0.98016402628206878</v>
          </cell>
          <cell r="F207">
            <v>0.94743432344485179</v>
          </cell>
          <cell r="G207">
            <v>1</v>
          </cell>
          <cell r="H207">
            <v>0.98827059522907235</v>
          </cell>
          <cell r="I207">
            <v>0.95890842754204542</v>
          </cell>
          <cell r="J207">
            <v>0.95580732945267566</v>
          </cell>
          <cell r="K207">
            <v>0.94396640427360945</v>
          </cell>
          <cell r="L207">
            <v>0.94396640427360945</v>
          </cell>
          <cell r="M207">
            <v>0.96939414230627396</v>
          </cell>
          <cell r="N207">
            <v>0.98182217530138172</v>
          </cell>
          <cell r="O207">
            <v>0.91659067783561965</v>
          </cell>
          <cell r="P207">
            <v>0.94751706841529681</v>
          </cell>
          <cell r="Q207">
            <v>0.96594345588622121</v>
          </cell>
          <cell r="R207">
            <v>0.91140965076197944</v>
          </cell>
          <cell r="S207">
            <v>0.95985769982051461</v>
          </cell>
          <cell r="T207">
            <v>0.96359865720585203</v>
          </cell>
          <cell r="U207">
            <v>1.019073940576624</v>
          </cell>
          <cell r="V207">
            <v>0.91629222496530138</v>
          </cell>
          <cell r="W207">
            <v>0.89115337523267779</v>
          </cell>
          <cell r="X207">
            <v>0.8797676595726337</v>
          </cell>
          <cell r="Y207">
            <v>0.89290339975411948</v>
          </cell>
          <cell r="Z207">
            <v>0.95457490139794221</v>
          </cell>
        </row>
        <row r="208">
          <cell r="C208">
            <v>1.01554749284344</v>
          </cell>
          <cell r="D208">
            <v>1.0233649444366932</v>
          </cell>
          <cell r="E208">
            <v>0.99179721729439441</v>
          </cell>
          <cell r="F208">
            <v>0.95867905816346277</v>
          </cell>
          <cell r="G208">
            <v>1.011868616578852</v>
          </cell>
          <cell r="H208">
            <v>1</v>
          </cell>
          <cell r="I208">
            <v>0.97028934400277167</v>
          </cell>
          <cell r="J208">
            <v>0.96715144016920584</v>
          </cell>
          <cell r="K208">
            <v>0.95516997958925043</v>
          </cell>
          <cell r="L208">
            <v>0.95516997958925043</v>
          </cell>
          <cell r="M208">
            <v>0.9808995096950921</v>
          </cell>
          <cell r="N208">
            <v>0.99347504624864813</v>
          </cell>
          <cell r="O208">
            <v>0.92746934115060065</v>
          </cell>
          <cell r="P208">
            <v>0.95876278520223579</v>
          </cell>
          <cell r="Q208">
            <v>0.97740786840098604</v>
          </cell>
          <cell r="R208">
            <v>0.92222682245313869</v>
          </cell>
          <cell r="S208">
            <v>0.97124988282994307</v>
          </cell>
          <cell r="T208">
            <v>0.9750352402041248</v>
          </cell>
          <cell r="U208">
            <v>1.0311689384428278</v>
          </cell>
          <cell r="V208">
            <v>0.92716734605759765</v>
          </cell>
          <cell r="W208">
            <v>0.90173013295626414</v>
          </cell>
          <cell r="X208">
            <v>0.89020928460257531</v>
          </cell>
          <cell r="Y208">
            <v>0.90350092784775449</v>
          </cell>
          <cell r="Z208">
            <v>0.96590438489842978</v>
          </cell>
        </row>
        <row r="209">
          <cell r="C209">
            <v>1.046643971842423</v>
          </cell>
          <cell r="D209">
            <v>1.0547007969962514</v>
          </cell>
          <cell r="E209">
            <v>1.0221664531560199</v>
          </cell>
          <cell r="F209">
            <v>0.98803420246643892</v>
          </cell>
          <cell r="G209">
            <v>1.042852446884093</v>
          </cell>
          <cell r="H209">
            <v>1.0306204084182371</v>
          </cell>
          <cell r="I209">
            <v>1</v>
          </cell>
          <cell r="J209">
            <v>0.99676601226947315</v>
          </cell>
          <cell r="K209">
            <v>0.98441767447311257</v>
          </cell>
          <cell r="L209">
            <v>0.98441767447311257</v>
          </cell>
          <cell r="M209">
            <v>1.0109350532992043</v>
          </cell>
          <cell r="N209">
            <v>1.0238956579181089</v>
          </cell>
          <cell r="O209">
            <v>0.95586883117202537</v>
          </cell>
          <cell r="P209">
            <v>0.98812049326133489</v>
          </cell>
          <cell r="Q209">
            <v>1.0073364965226228</v>
          </cell>
          <cell r="R209">
            <v>0.9504657844109069</v>
          </cell>
          <cell r="S209">
            <v>1.0009899509183608</v>
          </cell>
          <cell r="T209">
            <v>1.0048912174813491</v>
          </cell>
          <cell r="U209">
            <v>1.0627437524861472</v>
          </cell>
          <cell r="V209">
            <v>0.95555758886593434</v>
          </cell>
          <cell r="W209">
            <v>0.92934147791041632</v>
          </cell>
          <cell r="X209">
            <v>0.91746785647481288</v>
          </cell>
          <cell r="Y209">
            <v>0.93116649526470896</v>
          </cell>
          <cell r="Z209">
            <v>0.9954807716569859</v>
          </cell>
        </row>
        <row r="210">
          <cell r="C210">
            <v>1.0500397876321905</v>
          </cell>
          <cell r="D210">
            <v>1.0581227529968344</v>
          </cell>
          <cell r="E210">
            <v>1.025482852117634</v>
          </cell>
          <cell r="F210">
            <v>0.99123986001172593</v>
          </cell>
          <cell r="G210">
            <v>1.046235961145674</v>
          </cell>
          <cell r="H210">
            <v>1.033964236071496</v>
          </cell>
          <cell r="I210">
            <v>1.0032444803401388</v>
          </cell>
          <cell r="J210">
            <v>1</v>
          </cell>
          <cell r="K210">
            <v>0.98761159826442568</v>
          </cell>
          <cell r="L210">
            <v>0.98761159826442568</v>
          </cell>
          <cell r="M210">
            <v>1.0142150122047908</v>
          </cell>
          <cell r="N210">
            <v>1.0272176672505775</v>
          </cell>
          <cell r="O210">
            <v>0.95897012880251442</v>
          </cell>
          <cell r="P210">
            <v>0.9913264307754095</v>
          </cell>
          <cell r="Q210">
            <v>1.0106047799814948</v>
          </cell>
          <cell r="R210">
            <v>0.95354955196240265</v>
          </cell>
          <cell r="S210">
            <v>1.0042376431347919</v>
          </cell>
          <cell r="T210">
            <v>1.0081515672804455</v>
          </cell>
          <cell r="U210">
            <v>1.0661918036976936</v>
          </cell>
          <cell r="V210">
            <v>0.95865787667688029</v>
          </cell>
          <cell r="W210">
            <v>0.93235670806477211</v>
          </cell>
          <cell r="X210">
            <v>0.92044456289785459</v>
          </cell>
          <cell r="Y210">
            <v>0.93418764665199117</v>
          </cell>
          <cell r="Z210">
            <v>0.99871058944961311</v>
          </cell>
        </row>
        <row r="211">
          <cell r="C211">
            <v>1.0632112760496866</v>
          </cell>
          <cell r="D211">
            <v>1.0713956325101093</v>
          </cell>
          <cell r="E211">
            <v>1.0383463032631057</v>
          </cell>
          <cell r="F211">
            <v>1.0036737739346888</v>
          </cell>
          <cell r="G211">
            <v>1.0593597351269179</v>
          </cell>
          <cell r="H211">
            <v>1.0469340759955916</v>
          </cell>
          <cell r="I211">
            <v>1.0158289778119105</v>
          </cell>
          <cell r="J211">
            <v>1.0125437993613533</v>
          </cell>
          <cell r="K211">
            <v>1</v>
          </cell>
          <cell r="L211">
            <v>1</v>
          </cell>
          <cell r="M211">
            <v>1.0269371218271601</v>
          </cell>
          <cell r="N211">
            <v>1.0401028795690062</v>
          </cell>
          <cell r="O211">
            <v>0.97099925769174422</v>
          </cell>
          <cell r="P211">
            <v>1.0037614306246627</v>
          </cell>
          <cell r="Q211">
            <v>1.023281603575207</v>
          </cell>
          <cell r="R211">
            <v>0.96551068622332725</v>
          </cell>
          <cell r="S211">
            <v>1.0168345986413929</v>
          </cell>
          <cell r="T211">
            <v>1.0207976182662453</v>
          </cell>
          <cell r="U211">
            <v>1.079565899763997</v>
          </cell>
          <cell r="V211">
            <v>0.97068308873809594</v>
          </cell>
          <cell r="W211">
            <v>0.94405200354394847</v>
          </cell>
          <cell r="X211">
            <v>0.93199043481809374</v>
          </cell>
          <cell r="Y211">
            <v>0.94590590905744854</v>
          </cell>
          <cell r="Z211">
            <v>1.011238214703728</v>
          </cell>
        </row>
        <row r="212">
          <cell r="C212">
            <v>1.0632112760496866</v>
          </cell>
          <cell r="D212">
            <v>1.0713956325101093</v>
          </cell>
          <cell r="E212">
            <v>1.0383463032631057</v>
          </cell>
          <cell r="F212">
            <v>1.0036737739346888</v>
          </cell>
          <cell r="G212">
            <v>1.0593597351269179</v>
          </cell>
          <cell r="H212">
            <v>1.0469340759955916</v>
          </cell>
          <cell r="I212">
            <v>1.0158289778119105</v>
          </cell>
          <cell r="J212">
            <v>1.0125437993613533</v>
          </cell>
          <cell r="K212">
            <v>1</v>
          </cell>
          <cell r="L212">
            <v>1</v>
          </cell>
          <cell r="M212">
            <v>1.0269371218271601</v>
          </cell>
          <cell r="N212">
            <v>1.0401028795690062</v>
          </cell>
          <cell r="O212">
            <v>0.97099925769174422</v>
          </cell>
          <cell r="P212">
            <v>1.0037614306246627</v>
          </cell>
          <cell r="Q212">
            <v>1.023281603575207</v>
          </cell>
          <cell r="R212">
            <v>0.96551068622332725</v>
          </cell>
          <cell r="S212">
            <v>1.0168345986413929</v>
          </cell>
          <cell r="T212">
            <v>1.0207976182662453</v>
          </cell>
          <cell r="U212">
            <v>1.079565899763997</v>
          </cell>
          <cell r="V212">
            <v>0.97068308873809594</v>
          </cell>
          <cell r="W212">
            <v>0.94405200354394847</v>
          </cell>
          <cell r="X212">
            <v>0.93199043481809374</v>
          </cell>
          <cell r="Y212">
            <v>0.94590590905744854</v>
          </cell>
          <cell r="Z212">
            <v>1.011238214703728</v>
          </cell>
        </row>
        <row r="213">
          <cell r="C213">
            <v>1.035322663336959</v>
          </cell>
          <cell r="D213">
            <v>1.0432923396554672</v>
          </cell>
          <cell r="E213">
            <v>1.0111099123728686</v>
          </cell>
          <cell r="F213">
            <v>0.97734686243391389</v>
          </cell>
          <cell r="G213">
            <v>1.0315721504370885</v>
          </cell>
          <cell r="H213">
            <v>1.0194724231341956</v>
          </cell>
          <cell r="I213">
            <v>0.98918322867179487</v>
          </cell>
          <cell r="J213">
            <v>0.98598422224702731</v>
          </cell>
          <cell r="K213">
            <v>0.97376945359689338</v>
          </cell>
          <cell r="L213">
            <v>0.97376945359689338</v>
          </cell>
          <cell r="M213">
            <v>1</v>
          </cell>
          <cell r="N213">
            <v>1.0128204127224665</v>
          </cell>
          <cell r="O213">
            <v>0.94552941660547873</v>
          </cell>
          <cell r="P213">
            <v>0.97743221984101369</v>
          </cell>
          <cell r="Q213">
            <v>0.99644036798918223</v>
          </cell>
          <cell r="R213">
            <v>0.94018481336565096</v>
          </cell>
          <cell r="S213">
            <v>0.99016247151744563</v>
          </cell>
          <cell r="T213">
            <v>0.99402153897213164</v>
          </cell>
          <cell r="U213">
            <v>1.0512482963350258</v>
          </cell>
          <cell r="V213">
            <v>0.94522154093624045</v>
          </cell>
          <cell r="W213">
            <v>0.91928900365804311</v>
          </cell>
          <cell r="X213">
            <v>0.90754381647034621</v>
          </cell>
          <cell r="Y213">
            <v>0.92109428021694428</v>
          </cell>
          <cell r="Z213">
            <v>0.98471288378834709</v>
          </cell>
        </row>
        <row r="214">
          <cell r="C214">
            <v>1.0222174141948881</v>
          </cell>
          <cell r="D214">
            <v>1.0300862093123617</v>
          </cell>
          <cell r="E214">
            <v>0.99831115138665105</v>
          </cell>
          <cell r="F214">
            <v>0.96497547853207311</v>
          </cell>
          <cell r="G214">
            <v>1.0185143757758766</v>
          </cell>
          <cell r="H214">
            <v>1.0065678083973926</v>
          </cell>
          <cell r="I214">
            <v>0.97666201850421364</v>
          </cell>
          <cell r="J214">
            <v>0.97350350551949949</v>
          </cell>
          <cell r="K214">
            <v>0.96144335300213402</v>
          </cell>
          <cell r="L214">
            <v>0.96144335300213402</v>
          </cell>
          <cell r="M214">
            <v>0.98734186973186577</v>
          </cell>
          <cell r="N214">
            <v>1</v>
          </cell>
          <cell r="O214">
            <v>0.93356078207773363</v>
          </cell>
          <cell r="P214">
            <v>0.96505975547399458</v>
          </cell>
          <cell r="Q214">
            <v>0.98382729600674756</v>
          </cell>
          <cell r="R214">
            <v>0.92828383152194704</v>
          </cell>
          <cell r="S214">
            <v>0.97762886596636012</v>
          </cell>
          <cell r="T214">
            <v>0.98143908484249121</v>
          </cell>
          <cell r="U214">
            <v>1.0379414584558628</v>
          </cell>
          <cell r="V214">
            <v>0.9332568035388229</v>
          </cell>
          <cell r="W214">
            <v>0.90765252369567628</v>
          </cell>
          <cell r="X214">
            <v>0.89605600861742485</v>
          </cell>
          <cell r="Y214">
            <v>0.90943494882872489</v>
          </cell>
          <cell r="Z214">
            <v>0.97224825982864405</v>
          </cell>
        </row>
        <row r="215">
          <cell r="C215">
            <v>1.0949661059238587</v>
          </cell>
          <cell r="D215">
            <v>1.1033949037788424</v>
          </cell>
          <cell r="E215">
            <v>1.0693584933643088</v>
          </cell>
          <cell r="F215">
            <v>1.0336504029061964</v>
          </cell>
          <cell r="G215">
            <v>1.090999531395342</v>
          </cell>
          <cell r="H215">
            <v>1.0782027562867138</v>
          </cell>
          <cell r="I215">
            <v>1.0461686450994159</v>
          </cell>
          <cell r="J215">
            <v>1.0427853485371024</v>
          </cell>
          <cell r="K215">
            <v>1.0298669047154538</v>
          </cell>
          <cell r="L215">
            <v>1.0298669047154538</v>
          </cell>
          <cell r="M215">
            <v>1.0576085549935343</v>
          </cell>
          <cell r="N215">
            <v>1.0711675331673629</v>
          </cell>
          <cell r="O215">
            <v>1</v>
          </cell>
          <cell r="P215">
            <v>1.0337406776301772</v>
          </cell>
          <cell r="Q215">
            <v>1.0538438577262648</v>
          </cell>
          <cell r="R215">
            <v>0.99434750189051191</v>
          </cell>
          <cell r="S215">
            <v>1.0472043007103924</v>
          </cell>
          <cell r="T215">
            <v>1.0512856834647655</v>
          </cell>
          <cell r="U215">
            <v>1.1118091916263015</v>
          </cell>
          <cell r="V215">
            <v>0.99967438805833919</v>
          </cell>
          <cell r="W215">
            <v>0.97224791478022887</v>
          </cell>
          <cell r="X215">
            <v>0.95982610433052029</v>
          </cell>
          <cell r="Y215">
            <v>0.97415719071305218</v>
          </cell>
          <cell r="Z215">
            <v>1.0414407701069099</v>
          </cell>
        </row>
        <row r="216">
          <cell r="C216">
            <v>1.0592270669216957</v>
          </cell>
          <cell r="D216">
            <v>1.067380753854386</v>
          </cell>
          <cell r="E216">
            <v>1.0344552715249482</v>
          </cell>
          <cell r="F216">
            <v>0.99991267178903342</v>
          </cell>
          <cell r="G216">
            <v>1.0553899590141207</v>
          </cell>
          <cell r="H216">
            <v>1.0430108629936714</v>
          </cell>
          <cell r="I216">
            <v>1.0120223260418943</v>
          </cell>
          <cell r="J216">
            <v>1.0087494582564556</v>
          </cell>
          <cell r="K216">
            <v>0.99625266471703156</v>
          </cell>
          <cell r="L216">
            <v>0.99625266471703156</v>
          </cell>
          <cell r="M216">
            <v>1.0230888441171471</v>
          </cell>
          <cell r="N216">
            <v>1.0362052653504801</v>
          </cell>
          <cell r="O216">
            <v>0.9673605979136598</v>
          </cell>
          <cell r="P216">
            <v>1</v>
          </cell>
          <cell r="Q216">
            <v>1.0194470243177172</v>
          </cell>
          <cell r="R216">
            <v>0.96189259396275961</v>
          </cell>
          <cell r="S216">
            <v>1.0130241784729612</v>
          </cell>
          <cell r="T216">
            <v>1.016972347334546</v>
          </cell>
          <cell r="U216">
            <v>1.0755204043775217</v>
          </cell>
          <cell r="V216">
            <v>0.96704561375108689</v>
          </cell>
          <cell r="W216">
            <v>0.94051432416211123</v>
          </cell>
          <cell r="X216">
            <v>0.92849795417831082</v>
          </cell>
          <cell r="Y216">
            <v>0.94236128247006923</v>
          </cell>
          <cell r="Z216">
            <v>1.0074487660622826</v>
          </cell>
        </row>
        <row r="217">
          <cell r="C217">
            <v>1.0390211964477527</v>
          </cell>
          <cell r="D217">
            <v>1.0470193432255583</v>
          </cell>
          <cell r="E217">
            <v>1.0147219491049821</v>
          </cell>
          <cell r="F217">
            <v>0.98083828579345989</v>
          </cell>
          <cell r="G217">
            <v>1.0352572854096651</v>
          </cell>
          <cell r="H217">
            <v>1.0231143336670434</v>
          </cell>
          <cell r="I217">
            <v>0.9927169356536284</v>
          </cell>
          <cell r="J217">
            <v>0.98950650126383843</v>
          </cell>
          <cell r="K217">
            <v>0.97724809720621941</v>
          </cell>
          <cell r="L217">
            <v>0.97724809720621941</v>
          </cell>
          <cell r="M217">
            <v>1.0035723482560237</v>
          </cell>
          <cell r="N217">
            <v>1.0164385599575207</v>
          </cell>
          <cell r="O217">
            <v>0.94890717696790849</v>
          </cell>
          <cell r="P217">
            <v>0.98092394812694417</v>
          </cell>
          <cell r="Q217">
            <v>1</v>
          </cell>
          <cell r="R217">
            <v>0.94354348094401774</v>
          </cell>
          <cell r="S217">
            <v>0.9936996766957511</v>
          </cell>
          <cell r="T217">
            <v>0.9975725300833288</v>
          </cell>
          <cell r="U217">
            <v>1.0550037213530861</v>
          </cell>
          <cell r="V217">
            <v>0.94859820145956009</v>
          </cell>
          <cell r="W217">
            <v>0.92257302412704267</v>
          </cell>
          <cell r="X217">
            <v>0.91078587904037922</v>
          </cell>
          <cell r="Y217">
            <v>0.92438474976251073</v>
          </cell>
          <cell r="Z217">
            <v>0.98823062114143245</v>
          </cell>
        </row>
        <row r="218">
          <cell r="C218">
            <v>1.1011905836159339</v>
          </cell>
          <cell r="D218">
            <v>1.1096672960720504</v>
          </cell>
          <cell r="E218">
            <v>1.0754374012417003</v>
          </cell>
          <cell r="F218">
            <v>1.0395263234844552</v>
          </cell>
          <cell r="G218">
            <v>1.0972014605769811</v>
          </cell>
          <cell r="H218">
            <v>1.0843319405306207</v>
          </cell>
          <cell r="I218">
            <v>1.0521157272587083</v>
          </cell>
          <cell r="J218">
            <v>1.0487131979056594</v>
          </cell>
          <cell r="K218">
            <v>1.0357213175046052</v>
          </cell>
          <cell r="L218">
            <v>1.0357213175046052</v>
          </cell>
          <cell r="M218">
            <v>1.0636206688132135</v>
          </cell>
          <cell r="N218">
            <v>1.0772567247675446</v>
          </cell>
          <cell r="O218">
            <v>1.0056846304724869</v>
          </cell>
          <cell r="P218">
            <v>1.0396171113868828</v>
          </cell>
          <cell r="Q218">
            <v>1.0598345706331387</v>
          </cell>
          <cell r="R218">
            <v>1</v>
          </cell>
          <cell r="S218">
            <v>1.0531572701891301</v>
          </cell>
          <cell r="T218">
            <v>1.0572618540962784</v>
          </cell>
          <cell r="U218">
            <v>1.1181294160366113</v>
          </cell>
          <cell r="V218">
            <v>1.0053571675472603</v>
          </cell>
          <cell r="W218">
            <v>0.97777478490340042</v>
          </cell>
          <cell r="X218">
            <v>0.9652823610514859</v>
          </cell>
          <cell r="Y218">
            <v>0.97969491436437184</v>
          </cell>
          <cell r="Z218">
            <v>1.04736097604395</v>
          </cell>
        </row>
        <row r="219">
          <cell r="C219">
            <v>1.045608870380943</v>
          </cell>
          <cell r="D219">
            <v>1.053657727561214</v>
          </cell>
          <cell r="E219">
            <v>1.0211555592723289</v>
          </cell>
          <cell r="F219">
            <v>0.98705706441904273</v>
          </cell>
          <cell r="G219">
            <v>1.0418210951341971</v>
          </cell>
          <cell r="H219">
            <v>1.029601153810477</v>
          </cell>
          <cell r="I219">
            <v>0.99901102811526465</v>
          </cell>
          <cell r="J219">
            <v>0.99578023870767896</v>
          </cell>
          <cell r="K219">
            <v>0.98344411307022206</v>
          </cell>
          <cell r="L219">
            <v>0.98344411307022206</v>
          </cell>
          <cell r="M219">
            <v>1.0099352669541981</v>
          </cell>
          <cell r="N219">
            <v>1.0228830538995253</v>
          </cell>
          <cell r="O219">
            <v>0.95492350377250135</v>
          </cell>
          <cell r="P219">
            <v>0.98714326987476864</v>
          </cell>
          <cell r="Q219">
            <v>1.0063402690490941</v>
          </cell>
          <cell r="R219">
            <v>0.94952580047272162</v>
          </cell>
          <cell r="S219">
            <v>1</v>
          </cell>
          <cell r="T219">
            <v>1.0038974083200425</v>
          </cell>
          <cell r="U219">
            <v>1.0616927287942601</v>
          </cell>
          <cell r="V219">
            <v>0.95461256927630045</v>
          </cell>
          <cell r="W219">
            <v>0.92842238531744448</v>
          </cell>
          <cell r="X219">
            <v>0.91656050655961085</v>
          </cell>
          <cell r="Y219">
            <v>0.93024559778088456</v>
          </cell>
          <cell r="Z219">
            <v>0.99449626916202249</v>
          </cell>
        </row>
        <row r="220">
          <cell r="C220">
            <v>1.0415495265902737</v>
          </cell>
          <cell r="D220">
            <v>1.0495671358734178</v>
          </cell>
          <cell r="E220">
            <v>1.0171911500211628</v>
          </cell>
          <cell r="F220">
            <v>0.98322503498720937</v>
          </cell>
          <cell r="G220">
            <v>1.0377764565381411</v>
          </cell>
          <cell r="H220">
            <v>1.0256039564176662</v>
          </cell>
          <cell r="I220">
            <v>0.99513259007914467</v>
          </cell>
          <cell r="J220">
            <v>0.99191434349258134</v>
          </cell>
          <cell r="K220">
            <v>0.97962611011811673</v>
          </cell>
          <cell r="L220">
            <v>0.97962611011811673</v>
          </cell>
          <cell r="M220">
            <v>1.0060144179914354</v>
          </cell>
          <cell r="N220">
            <v>1.0189119380348375</v>
          </cell>
          <cell r="O220">
            <v>0.9512162257401422</v>
          </cell>
          <cell r="P220">
            <v>0.98331090576943414</v>
          </cell>
          <cell r="Q220">
            <v>1.0024333768658089</v>
          </cell>
          <cell r="R220">
            <v>0.94583947782243172</v>
          </cell>
          <cell r="S220">
            <v>0.99611772250058439</v>
          </cell>
          <cell r="T220">
            <v>1</v>
          </cell>
          <cell r="U220">
            <v>1.0575709430019691</v>
          </cell>
          <cell r="V220">
            <v>0.95090649837793972</v>
          </cell>
          <cell r="W220">
            <v>0.92481799198097281</v>
          </cell>
          <cell r="X220">
            <v>0.91300216432814141</v>
          </cell>
          <cell r="Y220">
            <v>0.92663412622768937</v>
          </cell>
          <cell r="Z220">
            <v>0.9906353586730019</v>
          </cell>
        </row>
        <row r="221">
          <cell r="C221">
            <v>0.9848507407302457</v>
          </cell>
          <cell r="D221">
            <v>0.99243189576877744</v>
          </cell>
          <cell r="E221">
            <v>0.96181836003721299</v>
          </cell>
          <cell r="F221">
            <v>0.92970125691641547</v>
          </cell>
          <cell r="G221">
            <v>0.98128306512692165</v>
          </cell>
          <cell r="H221">
            <v>0.9697731988611914</v>
          </cell>
          <cell r="I221">
            <v>0.94096060095449496</v>
          </cell>
          <cell r="J221">
            <v>0.93791754591609899</v>
          </cell>
          <cell r="K221">
            <v>0.9262982465624463</v>
          </cell>
          <cell r="L221">
            <v>0.9262982465624463</v>
          </cell>
          <cell r="M221">
            <v>0.95125005527838369</v>
          </cell>
          <cell r="N221">
            <v>0.96344547358932164</v>
          </cell>
          <cell r="O221">
            <v>0.89943490981329965</v>
          </cell>
          <cell r="P221">
            <v>0.92978245315463759</v>
          </cell>
          <cell r="Q221">
            <v>0.9478639551313226</v>
          </cell>
          <cell r="R221">
            <v>0.89435085568597239</v>
          </cell>
          <cell r="S221">
            <v>0.94189210576555127</v>
          </cell>
          <cell r="T221">
            <v>0.94556304389514434</v>
          </cell>
          <cell r="U221">
            <v>1</v>
          </cell>
          <cell r="V221">
            <v>0.89914204306591772</v>
          </cell>
          <cell r="W221">
            <v>0.87447371554652376</v>
          </cell>
          <cell r="X221">
            <v>0.86330110558497219</v>
          </cell>
          <cell r="Y221">
            <v>0.87619098497297132</v>
          </cell>
          <cell r="Z221">
            <v>0.93670818513700183</v>
          </cell>
        </row>
        <row r="222">
          <cell r="C222">
            <v>1.0953227560932155</v>
          </cell>
          <cell r="D222">
            <v>1.1037542993593732</v>
          </cell>
          <cell r="E222">
            <v>1.0697068026733352</v>
          </cell>
          <cell r="F222">
            <v>1.0339870814474386</v>
          </cell>
          <cell r="G222">
            <v>1.0913548895799792</v>
          </cell>
          <cell r="H222">
            <v>1.0785539463313647</v>
          </cell>
          <cell r="I222">
            <v>1.0465094010574605</v>
          </cell>
          <cell r="J222">
            <v>1.0431250024945597</v>
          </cell>
          <cell r="K222">
            <v>1.0302023509032352</v>
          </cell>
          <cell r="L222">
            <v>1.0302023509032352</v>
          </cell>
          <cell r="M222">
            <v>1.0579530371361423</v>
          </cell>
          <cell r="N222">
            <v>1.0715164317132144</v>
          </cell>
          <cell r="O222">
            <v>1.000325717999331</v>
          </cell>
          <cell r="P222">
            <v>1.0340773855755219</v>
          </cell>
          <cell r="Q222">
            <v>1.0541871136392105</v>
          </cell>
          <cell r="R222">
            <v>0.99467137876946754</v>
          </cell>
          <cell r="S222">
            <v>1.0475453940001105</v>
          </cell>
          <cell r="T222">
            <v>1.0516281061343089</v>
          </cell>
          <cell r="U222">
            <v>1.1121713278918359</v>
          </cell>
          <cell r="V222">
            <v>1</v>
          </cell>
          <cell r="W222">
            <v>0.97256459342588486</v>
          </cell>
          <cell r="X222">
            <v>0.96013873696892849</v>
          </cell>
          <cell r="Y222">
            <v>0.97447449124424512</v>
          </cell>
          <cell r="Z222">
            <v>1.0417799861109709</v>
          </cell>
        </row>
        <row r="223">
          <cell r="C223">
            <v>1.1262210895781346</v>
          </cell>
          <cell r="D223">
            <v>1.1348904811261626</v>
          </cell>
          <cell r="E223">
            <v>1.0998825269849317</v>
          </cell>
          <cell r="F223">
            <v>1.06315517595103</v>
          </cell>
          <cell r="G223">
            <v>1.1221412921641043</v>
          </cell>
          <cell r="H223">
            <v>1.1089792427381397</v>
          </cell>
          <cell r="I223">
            <v>1.0760307419490802</v>
          </cell>
          <cell r="J223">
            <v>1.0725508717319472</v>
          </cell>
          <cell r="K223">
            <v>1.0592636806510913</v>
          </cell>
          <cell r="L223">
            <v>1.0592636806510913</v>
          </cell>
          <cell r="M223">
            <v>1.0877971954638759</v>
          </cell>
          <cell r="N223">
            <v>1.1017432044680644</v>
          </cell>
          <cell r="O223">
            <v>1.0285442476120346</v>
          </cell>
          <cell r="P223">
            <v>1.0632480274990852</v>
          </cell>
          <cell r="Q223">
            <v>1.0839250377456249</v>
          </cell>
          <cell r="R223">
            <v>1.0227304031968827</v>
          </cell>
          <cell r="S223">
            <v>1.0770959595702572</v>
          </cell>
          <cell r="T223">
            <v>1.0812938423245706</v>
          </cell>
          <cell r="U223">
            <v>1.1435449484894185</v>
          </cell>
          <cell r="V223">
            <v>1.0282093413224855</v>
          </cell>
          <cell r="W223">
            <v>1</v>
          </cell>
          <cell r="X223">
            <v>0.9872236183170251</v>
          </cell>
          <cell r="Y223">
            <v>1.0019637747778094</v>
          </cell>
          <cell r="Z223">
            <v>1.0711679133221095</v>
          </cell>
        </row>
        <row r="224">
          <cell r="C224">
            <v>1.140796339028098</v>
          </cell>
          <cell r="D224">
            <v>1.1495779275022546</v>
          </cell>
          <cell r="E224">
            <v>1.1141169098648214</v>
          </cell>
          <cell r="F224">
            <v>1.0769142433640817</v>
          </cell>
          <cell r="G224">
            <v>1.1366637419767984</v>
          </cell>
          <cell r="H224">
            <v>1.1233313528587152</v>
          </cell>
          <cell r="I224">
            <v>1.0899564414630289</v>
          </cell>
          <cell r="J224">
            <v>1.0864315357045289</v>
          </cell>
          <cell r="K224">
            <v>1.0729723853820241</v>
          </cell>
          <cell r="L224">
            <v>1.0729723853820241</v>
          </cell>
          <cell r="M224">
            <v>1.1018751732442384</v>
          </cell>
          <cell r="N224">
            <v>1.1160016677338687</v>
          </cell>
          <cell r="O224">
            <v>1.0418553897296856</v>
          </cell>
          <cell r="P224">
            <v>1.0770082965718175</v>
          </cell>
          <cell r="Q224">
            <v>1.0979529031056328</v>
          </cell>
          <cell r="R224">
            <v>1.0359663041088785</v>
          </cell>
          <cell r="S224">
            <v>1.0910354448432287</v>
          </cell>
          <cell r="T224">
            <v>1.0952876554634221</v>
          </cell>
          <cell r="U224">
            <v>1.1583443986468669</v>
          </cell>
          <cell r="V224">
            <v>1.0415161491733058</v>
          </cell>
          <cell r="W224">
            <v>1.0129417301672294</v>
          </cell>
          <cell r="X224">
            <v>1</v>
          </cell>
          <cell r="Y224">
            <v>1.0149309195883225</v>
          </cell>
          <cell r="Z224">
            <v>1.0850306794201185</v>
          </cell>
        </row>
        <row r="225">
          <cell r="C225">
            <v>1.1240137796677128</v>
          </cell>
          <cell r="D225">
            <v>1.1326661798504944</v>
          </cell>
          <cell r="E225">
            <v>1.0977268387061561</v>
          </cell>
          <cell r="F225">
            <v>1.0610714705596918</v>
          </cell>
          <cell r="G225">
            <v>1.119941978354402</v>
          </cell>
          <cell r="H225">
            <v>1.1068057255703296</v>
          </cell>
          <cell r="I225">
            <v>1.073921801402147</v>
          </cell>
          <cell r="J225">
            <v>1.0704487514728671</v>
          </cell>
          <cell r="K225">
            <v>1.0571876023022773</v>
          </cell>
          <cell r="L225">
            <v>1.0571876023022773</v>
          </cell>
          <cell r="M225">
            <v>1.0856651935396571</v>
          </cell>
          <cell r="N225">
            <v>1.0995838693992519</v>
          </cell>
          <cell r="O225">
            <v>1.0265283770764262</v>
          </cell>
          <cell r="P225">
            <v>1.0611641401255907</v>
          </cell>
          <cell r="Q225">
            <v>1.0818006249637027</v>
          </cell>
          <cell r="R225">
            <v>1.0207259273656659</v>
          </cell>
          <cell r="S225">
            <v>1.0749849312756927</v>
          </cell>
          <cell r="T225">
            <v>1.0791745864907671</v>
          </cell>
          <cell r="U225">
            <v>1.1413036850988005</v>
          </cell>
          <cell r="V225">
            <v>1.0261941271783963</v>
          </cell>
          <cell r="W225">
            <v>0.99804007407528783</v>
          </cell>
          <cell r="X225">
            <v>0.98528873315399745</v>
          </cell>
          <cell r="Y225">
            <v>1</v>
          </cell>
          <cell r="Z225">
            <v>1.0690685035590697</v>
          </cell>
        </row>
        <row r="226">
          <cell r="C226">
            <v>1.0513954680413118</v>
          </cell>
          <cell r="D226">
            <v>1.0594888691226987</v>
          </cell>
          <cell r="E226">
            <v>1.0268068276744466</v>
          </cell>
          <cell r="F226">
            <v>0.99251962528803839</v>
          </cell>
          <cell r="G226">
            <v>1.0475867305284627</v>
          </cell>
          <cell r="H226">
            <v>1.0352991617334417</v>
          </cell>
          <cell r="I226">
            <v>1.0045397444849606</v>
          </cell>
          <cell r="J226">
            <v>1.0012910752764697</v>
          </cell>
          <cell r="K226">
            <v>0.98888667918169959</v>
          </cell>
          <cell r="L226">
            <v>0.98888667918169959</v>
          </cell>
          <cell r="M226">
            <v>1.0155244401320729</v>
          </cell>
          <cell r="N226">
            <v>1.0285438825843176</v>
          </cell>
          <cell r="O226">
            <v>0.96020823142668421</v>
          </cell>
          <cell r="P226">
            <v>0.99260630782109449</v>
          </cell>
          <cell r="Q226">
            <v>1.0119095468272108</v>
          </cell>
          <cell r="R226">
            <v>0.95478065621383001</v>
          </cell>
          <cell r="S226">
            <v>1.0055341895275434</v>
          </cell>
          <cell r="T226">
            <v>1.0094531668438953</v>
          </cell>
          <cell r="U226">
            <v>1.0675683375754224</v>
          </cell>
          <cell r="V226">
            <v>0.95989557616005072</v>
          </cell>
          <cell r="W226">
            <v>0.93356045075940519</v>
          </cell>
          <cell r="X226">
            <v>0.92163292611637293</v>
          </cell>
          <cell r="Y226">
            <v>0.93539375322616702</v>
          </cell>
          <cell r="Z226">
            <v>1</v>
          </cell>
        </row>
        <row r="231">
          <cell r="C231">
            <v>1</v>
          </cell>
          <cell r="D231">
            <v>1.0076977705605525</v>
          </cell>
          <cell r="E231">
            <v>0.97661332855783334</v>
          </cell>
          <cell r="F231">
            <v>0.94400219085692305</v>
          </cell>
          <cell r="G231">
            <v>0.99637744537748052</v>
          </cell>
          <cell r="H231">
            <v>0.98469053101602522</v>
          </cell>
          <cell r="I231">
            <v>0.95543472938528007</v>
          </cell>
          <cell r="J231">
            <v>0.95234486519312878</v>
          </cell>
          <cell r="K231">
            <v>0.94054683441230502</v>
          </cell>
          <cell r="L231">
            <v>0.94054683441230502</v>
          </cell>
          <cell r="M231">
            <v>0.96588245907501902</v>
          </cell>
          <cell r="N231">
            <v>0.97826547084175153</v>
          </cell>
          <cell r="O231">
            <v>0.913270278038668</v>
          </cell>
          <cell r="P231">
            <v>0.94408463607919291</v>
          </cell>
          <cell r="Q231">
            <v>0.96244427295500823</v>
          </cell>
          <cell r="R231">
            <v>0.90810801951860276</v>
          </cell>
          <cell r="S231">
            <v>0.95638056287306883</v>
          </cell>
          <cell r="T231">
            <v>0.96010796843593738</v>
          </cell>
          <cell r="U231">
            <v>1.0153822895624991</v>
          </cell>
          <cell r="V231">
            <v>0.91297290633017469</v>
          </cell>
          <cell r="W231">
            <v>0.88792512345385477</v>
          </cell>
          <cell r="X231">
            <v>0.87658065317070577</v>
          </cell>
          <cell r="Y231">
            <v>0.88966880841587681</v>
          </cell>
          <cell r="Z231">
            <v>0.95111690167634211</v>
          </cell>
        </row>
        <row r="232">
          <cell r="C232">
            <v>0.99236103245889828</v>
          </cell>
          <cell r="D232">
            <v>1</v>
          </cell>
          <cell r="E232">
            <v>0.96915301104077278</v>
          </cell>
          <cell r="F232">
            <v>0.9367909887622381</v>
          </cell>
          <cell r="G232">
            <v>0.98876615041355609</v>
          </cell>
          <cell r="H232">
            <v>0.97716851201156363</v>
          </cell>
          <cell r="I232">
            <v>0.94813619449986464</v>
          </cell>
          <cell r="J232">
            <v>0.94506993367998371</v>
          </cell>
          <cell r="K232">
            <v>0.93336202767334342</v>
          </cell>
          <cell r="L232">
            <v>0.93336202767334342</v>
          </cell>
          <cell r="M232">
            <v>0.95850411432162552</v>
          </cell>
          <cell r="N232">
            <v>0.97079253266341092</v>
          </cell>
          <cell r="O232">
            <v>0.90629383602847768</v>
          </cell>
          <cell r="P232">
            <v>0.93687280418813113</v>
          </cell>
          <cell r="Q232">
            <v>0.95509219239378562</v>
          </cell>
          <cell r="R232">
            <v>0.90117101183368598</v>
          </cell>
          <cell r="S232">
            <v>0.94907480279634093</v>
          </cell>
          <cell r="T232">
            <v>0.95277373482910221</v>
          </cell>
          <cell r="U232">
            <v>1.0076258172107215</v>
          </cell>
          <cell r="V232">
            <v>0.90599873593281322</v>
          </cell>
          <cell r="W232">
            <v>0.88114229225686214</v>
          </cell>
          <cell r="X232">
            <v>0.86988448201397706</v>
          </cell>
          <cell r="Y232">
            <v>0.88287265726605735</v>
          </cell>
          <cell r="Z232">
            <v>0.94385135053664326</v>
          </cell>
        </row>
        <row r="233">
          <cell r="C233">
            <v>1.0239467051680544</v>
          </cell>
          <cell r="D233">
            <v>1.0318288119706718</v>
          </cell>
          <cell r="E233">
            <v>1</v>
          </cell>
          <cell r="F233">
            <v>0.9666079329993712</v>
          </cell>
          <cell r="G233">
            <v>1.0202374022980343</v>
          </cell>
          <cell r="H233">
            <v>1.008270624844041</v>
          </cell>
          <cell r="I233">
            <v>0.97831424315718918</v>
          </cell>
          <cell r="J233">
            <v>0.9751503868982192</v>
          </cell>
          <cell r="K233">
            <v>0.96306983215272324</v>
          </cell>
          <cell r="L233">
            <v>0.96306983215272324</v>
          </cell>
          <cell r="M233">
            <v>0.98901216154948379</v>
          </cell>
          <cell r="N233">
            <v>1.001691705648087</v>
          </cell>
          <cell r="O233">
            <v>0.935140092125607</v>
          </cell>
          <cell r="P233">
            <v>0.96669235251307117</v>
          </cell>
          <cell r="Q233">
            <v>0.98549164220014418</v>
          </cell>
          <cell r="R233">
            <v>0.92985421452276051</v>
          </cell>
          <cell r="S233">
            <v>0.97928272624064816</v>
          </cell>
          <cell r="T233">
            <v>0.98309939088557241</v>
          </cell>
          <cell r="U233">
            <v>1.0396973498835163</v>
          </cell>
          <cell r="V233">
            <v>0.93483559934448501</v>
          </cell>
          <cell r="W233">
            <v>0.9091880045965125</v>
          </cell>
          <cell r="X233">
            <v>0.89757187162820518</v>
          </cell>
          <cell r="Y233">
            <v>0.91097344506822608</v>
          </cell>
          <cell r="Z233">
            <v>0.97389301770113879</v>
          </cell>
        </row>
        <row r="234">
          <cell r="C234">
            <v>1.0593195754050577</v>
          </cell>
          <cell r="D234">
            <v>1.0674739744468278</v>
          </cell>
          <cell r="E234">
            <v>1.0345456165428042</v>
          </cell>
          <cell r="F234">
            <v>1</v>
          </cell>
          <cell r="G234">
            <v>1.0554821323804489</v>
          </cell>
          <cell r="H234">
            <v>1.0431019552212766</v>
          </cell>
          <cell r="I234">
            <v>1.0121107118596611</v>
          </cell>
          <cell r="J234">
            <v>1.0088375582355722</v>
          </cell>
          <cell r="K234">
            <v>0.99633967327821404</v>
          </cell>
          <cell r="L234">
            <v>0.99633967327821404</v>
          </cell>
          <cell r="M234">
            <v>1.0231781964385422</v>
          </cell>
          <cell r="N234">
            <v>1.0362957632055132</v>
          </cell>
          <cell r="O234">
            <v>0.96744508316198075</v>
          </cell>
          <cell r="P234">
            <v>1.000087335837849</v>
          </cell>
          <cell r="Q234">
            <v>1.0195360585777287</v>
          </cell>
          <cell r="R234">
            <v>0.96197660165837418</v>
          </cell>
          <cell r="S234">
            <v>1.0131126517883495</v>
          </cell>
          <cell r="T234">
            <v>1.0170611654665698</v>
          </cell>
          <cell r="U234">
            <v>1.0756143358531618</v>
          </cell>
          <cell r="V234">
            <v>0.96713007149000219</v>
          </cell>
          <cell r="W234">
            <v>0.94059646476862091</v>
          </cell>
          <cell r="X234">
            <v>0.92857904532508018</v>
          </cell>
          <cell r="Y234">
            <v>0.9424435843822303</v>
          </cell>
          <cell r="Z234">
            <v>1.0075367524443568</v>
          </cell>
        </row>
        <row r="235">
          <cell r="C235">
            <v>1.0036357252357786</v>
          </cell>
          <cell r="D235">
            <v>1.0113614827750175</v>
          </cell>
          <cell r="E235">
            <v>0.98016402628206878</v>
          </cell>
          <cell r="F235">
            <v>0.94743432344485179</v>
          </cell>
          <cell r="G235">
            <v>1</v>
          </cell>
          <cell r="H235">
            <v>0.98827059522907235</v>
          </cell>
          <cell r="I235">
            <v>0.95890842754204542</v>
          </cell>
          <cell r="J235">
            <v>0.95580732945267566</v>
          </cell>
          <cell r="K235">
            <v>0.94396640427360945</v>
          </cell>
          <cell r="L235">
            <v>0.94396640427360945</v>
          </cell>
          <cell r="M235">
            <v>0.96939414230627396</v>
          </cell>
          <cell r="N235">
            <v>0.98182217530138172</v>
          </cell>
          <cell r="O235">
            <v>0.91659067783561965</v>
          </cell>
          <cell r="P235">
            <v>0.94751706841529681</v>
          </cell>
          <cell r="Q235">
            <v>0.96594345588622121</v>
          </cell>
          <cell r="R235">
            <v>0.91140965076197944</v>
          </cell>
          <cell r="S235">
            <v>0.95985769982051461</v>
          </cell>
          <cell r="T235">
            <v>0.96359865720585203</v>
          </cell>
          <cell r="U235">
            <v>1.019073940576624</v>
          </cell>
          <cell r="V235">
            <v>0.91629222496530138</v>
          </cell>
          <cell r="W235">
            <v>0.89115337523267779</v>
          </cell>
          <cell r="X235">
            <v>0.8797676595726337</v>
          </cell>
          <cell r="Y235">
            <v>0.89290339975411948</v>
          </cell>
          <cell r="Z235">
            <v>0.95457490139794221</v>
          </cell>
        </row>
        <row r="236">
          <cell r="C236">
            <v>1.01554749284344</v>
          </cell>
          <cell r="D236">
            <v>1.0233649444366932</v>
          </cell>
          <cell r="E236">
            <v>0.99179721729439441</v>
          </cell>
          <cell r="F236">
            <v>0.95867905816346277</v>
          </cell>
          <cell r="G236">
            <v>1.011868616578852</v>
          </cell>
          <cell r="H236">
            <v>1</v>
          </cell>
          <cell r="I236">
            <v>0.97028934400277167</v>
          </cell>
          <cell r="J236">
            <v>0.96715144016920584</v>
          </cell>
          <cell r="K236">
            <v>0.95516997958925043</v>
          </cell>
          <cell r="L236">
            <v>0.95516997958925043</v>
          </cell>
          <cell r="M236">
            <v>0.9808995096950921</v>
          </cell>
          <cell r="N236">
            <v>0.99347504624864813</v>
          </cell>
          <cell r="O236">
            <v>0.92746934115060065</v>
          </cell>
          <cell r="P236">
            <v>0.95876278520223579</v>
          </cell>
          <cell r="Q236">
            <v>0.97740786840098604</v>
          </cell>
          <cell r="R236">
            <v>0.92222682245313869</v>
          </cell>
          <cell r="S236">
            <v>0.97124988282994307</v>
          </cell>
          <cell r="T236">
            <v>0.9750352402041248</v>
          </cell>
          <cell r="U236">
            <v>1.0311689384428278</v>
          </cell>
          <cell r="V236">
            <v>0.92716734605759765</v>
          </cell>
          <cell r="W236">
            <v>0.90173013295626414</v>
          </cell>
          <cell r="X236">
            <v>0.89020928460257531</v>
          </cell>
          <cell r="Y236">
            <v>0.90350092784775449</v>
          </cell>
          <cell r="Z236">
            <v>0.96590438489842978</v>
          </cell>
        </row>
        <row r="237">
          <cell r="C237">
            <v>1.046643971842423</v>
          </cell>
          <cell r="D237">
            <v>1.0547007969962514</v>
          </cell>
          <cell r="E237">
            <v>1.0221664531560199</v>
          </cell>
          <cell r="F237">
            <v>0.98803420246643892</v>
          </cell>
          <cell r="G237">
            <v>1.042852446884093</v>
          </cell>
          <cell r="H237">
            <v>1.0306204084182371</v>
          </cell>
          <cell r="I237">
            <v>1</v>
          </cell>
          <cell r="J237">
            <v>0.99676601226947315</v>
          </cell>
          <cell r="K237">
            <v>0.98441767447311257</v>
          </cell>
          <cell r="L237">
            <v>0.98441767447311257</v>
          </cell>
          <cell r="M237">
            <v>1.0109350532992043</v>
          </cell>
          <cell r="N237">
            <v>1.0238956579181089</v>
          </cell>
          <cell r="O237">
            <v>0.95586883117202537</v>
          </cell>
          <cell r="P237">
            <v>0.98812049326133489</v>
          </cell>
          <cell r="Q237">
            <v>1.0073364965226228</v>
          </cell>
          <cell r="R237">
            <v>0.9504657844109069</v>
          </cell>
          <cell r="S237">
            <v>1.0009899509183608</v>
          </cell>
          <cell r="T237">
            <v>1.0048912174813491</v>
          </cell>
          <cell r="U237">
            <v>1.0627437524861472</v>
          </cell>
          <cell r="V237">
            <v>0.95555758886593434</v>
          </cell>
          <cell r="W237">
            <v>0.92934147791041632</v>
          </cell>
          <cell r="X237">
            <v>0.91746785647481288</v>
          </cell>
          <cell r="Y237">
            <v>0.93116649526470896</v>
          </cell>
          <cell r="Z237">
            <v>0.9954807716569859</v>
          </cell>
        </row>
        <row r="238">
          <cell r="C238">
            <v>1.0500397876321905</v>
          </cell>
          <cell r="D238">
            <v>1.0581227529968344</v>
          </cell>
          <cell r="E238">
            <v>1.025482852117634</v>
          </cell>
          <cell r="F238">
            <v>0.99123986001172593</v>
          </cell>
          <cell r="G238">
            <v>1.046235961145674</v>
          </cell>
          <cell r="H238">
            <v>1.033964236071496</v>
          </cell>
          <cell r="I238">
            <v>1.0032444803401388</v>
          </cell>
          <cell r="J238">
            <v>1</v>
          </cell>
          <cell r="K238">
            <v>0.98761159826442568</v>
          </cell>
          <cell r="L238">
            <v>0.98761159826442568</v>
          </cell>
          <cell r="M238">
            <v>1.0142150122047908</v>
          </cell>
          <cell r="N238">
            <v>1.0272176672505775</v>
          </cell>
          <cell r="O238">
            <v>0.95897012880251442</v>
          </cell>
          <cell r="P238">
            <v>0.9913264307754095</v>
          </cell>
          <cell r="Q238">
            <v>1.0106047799814948</v>
          </cell>
          <cell r="R238">
            <v>0.95354955196240265</v>
          </cell>
          <cell r="S238">
            <v>1.0042376431347919</v>
          </cell>
          <cell r="T238">
            <v>1.0081515672804455</v>
          </cell>
          <cell r="U238">
            <v>1.0661918036976936</v>
          </cell>
          <cell r="V238">
            <v>0.95865787667688029</v>
          </cell>
          <cell r="W238">
            <v>0.93235670806477211</v>
          </cell>
          <cell r="X238">
            <v>0.92044456289785459</v>
          </cell>
          <cell r="Y238">
            <v>0.93418764665199117</v>
          </cell>
          <cell r="Z238">
            <v>0.99871058944961311</v>
          </cell>
        </row>
        <row r="239">
          <cell r="C239">
            <v>1.0632112760496866</v>
          </cell>
          <cell r="D239">
            <v>1.0713956325101093</v>
          </cell>
          <cell r="E239">
            <v>1.0383463032631057</v>
          </cell>
          <cell r="F239">
            <v>1.0036737739346888</v>
          </cell>
          <cell r="G239">
            <v>1.0593597351269179</v>
          </cell>
          <cell r="H239">
            <v>1.0469340759955916</v>
          </cell>
          <cell r="I239">
            <v>1.0158289778119105</v>
          </cell>
          <cell r="J239">
            <v>1.0125437993613533</v>
          </cell>
          <cell r="K239">
            <v>1</v>
          </cell>
          <cell r="L239">
            <v>1</v>
          </cell>
          <cell r="M239">
            <v>1.0269371218271601</v>
          </cell>
          <cell r="N239">
            <v>1.0401028795690062</v>
          </cell>
          <cell r="O239">
            <v>0.97099925769174422</v>
          </cell>
          <cell r="P239">
            <v>1.0037614306246627</v>
          </cell>
          <cell r="Q239">
            <v>1.023281603575207</v>
          </cell>
          <cell r="R239">
            <v>0.96551068622332725</v>
          </cell>
          <cell r="S239">
            <v>1.0168345986413929</v>
          </cell>
          <cell r="T239">
            <v>1.0207976182662453</v>
          </cell>
          <cell r="U239">
            <v>1.079565899763997</v>
          </cell>
          <cell r="V239">
            <v>0.97068308873809594</v>
          </cell>
          <cell r="W239">
            <v>0.94405200354394847</v>
          </cell>
          <cell r="X239">
            <v>0.93199043481809374</v>
          </cell>
          <cell r="Y239">
            <v>0.94590590905744854</v>
          </cell>
          <cell r="Z239">
            <v>1.011238214703728</v>
          </cell>
        </row>
        <row r="240">
          <cell r="C240">
            <v>1.0632112760496866</v>
          </cell>
          <cell r="D240">
            <v>1.0713956325101093</v>
          </cell>
          <cell r="E240">
            <v>1.0383463032631057</v>
          </cell>
          <cell r="F240">
            <v>1.0036737739346888</v>
          </cell>
          <cell r="G240">
            <v>1.0593597351269179</v>
          </cell>
          <cell r="H240">
            <v>1.0469340759955916</v>
          </cell>
          <cell r="I240">
            <v>1.0158289778119105</v>
          </cell>
          <cell r="J240">
            <v>1.0125437993613533</v>
          </cell>
          <cell r="K240">
            <v>1</v>
          </cell>
          <cell r="L240">
            <v>1</v>
          </cell>
          <cell r="M240">
            <v>1.0269371218271601</v>
          </cell>
          <cell r="N240">
            <v>1.0401028795690062</v>
          </cell>
          <cell r="O240">
            <v>0.97099925769174422</v>
          </cell>
          <cell r="P240">
            <v>1.0037614306246627</v>
          </cell>
          <cell r="Q240">
            <v>1.023281603575207</v>
          </cell>
          <cell r="R240">
            <v>0.96551068622332725</v>
          </cell>
          <cell r="S240">
            <v>1.0168345986413929</v>
          </cell>
          <cell r="T240">
            <v>1.0207976182662453</v>
          </cell>
          <cell r="U240">
            <v>1.079565899763997</v>
          </cell>
          <cell r="V240">
            <v>0.97068308873809594</v>
          </cell>
          <cell r="W240">
            <v>0.94405200354394847</v>
          </cell>
          <cell r="X240">
            <v>0.93199043481809374</v>
          </cell>
          <cell r="Y240">
            <v>0.94590590905744854</v>
          </cell>
          <cell r="Z240">
            <v>1.011238214703728</v>
          </cell>
        </row>
        <row r="241">
          <cell r="C241">
            <v>1.035322663336959</v>
          </cell>
          <cell r="D241">
            <v>1.0432923396554672</v>
          </cell>
          <cell r="E241">
            <v>1.0111099123728686</v>
          </cell>
          <cell r="F241">
            <v>0.97734686243391389</v>
          </cell>
          <cell r="G241">
            <v>1.0315721504370885</v>
          </cell>
          <cell r="H241">
            <v>1.0194724231341956</v>
          </cell>
          <cell r="I241">
            <v>0.98918322867179487</v>
          </cell>
          <cell r="J241">
            <v>0.98598422224702731</v>
          </cell>
          <cell r="K241">
            <v>0.97376945359689338</v>
          </cell>
          <cell r="L241">
            <v>0.97376945359689338</v>
          </cell>
          <cell r="M241">
            <v>1</v>
          </cell>
          <cell r="N241">
            <v>1.0128204127224665</v>
          </cell>
          <cell r="O241">
            <v>0.94552941660547873</v>
          </cell>
          <cell r="P241">
            <v>0.97743221984101369</v>
          </cell>
          <cell r="Q241">
            <v>0.99644036798918223</v>
          </cell>
          <cell r="R241">
            <v>0.94018481336565096</v>
          </cell>
          <cell r="S241">
            <v>0.99016247151744563</v>
          </cell>
          <cell r="T241">
            <v>0.99402153897213164</v>
          </cell>
          <cell r="U241">
            <v>1.0512482963350258</v>
          </cell>
          <cell r="V241">
            <v>0.94522154093624045</v>
          </cell>
          <cell r="W241">
            <v>0.91928900365804311</v>
          </cell>
          <cell r="X241">
            <v>0.90754381647034621</v>
          </cell>
          <cell r="Y241">
            <v>0.92109428021694428</v>
          </cell>
          <cell r="Z241">
            <v>0.98471288378834709</v>
          </cell>
        </row>
        <row r="242">
          <cell r="C242">
            <v>1.0222174141948881</v>
          </cell>
          <cell r="D242">
            <v>1.0300862093123617</v>
          </cell>
          <cell r="E242">
            <v>0.99831115138665105</v>
          </cell>
          <cell r="F242">
            <v>0.96497547853207311</v>
          </cell>
          <cell r="G242">
            <v>1.0185143757758766</v>
          </cell>
          <cell r="H242">
            <v>1.0065678083973926</v>
          </cell>
          <cell r="I242">
            <v>0.97666201850421364</v>
          </cell>
          <cell r="J242">
            <v>0.97350350551949949</v>
          </cell>
          <cell r="K242">
            <v>0.96144335300213402</v>
          </cell>
          <cell r="L242">
            <v>0.96144335300213402</v>
          </cell>
          <cell r="M242">
            <v>0.98734186973186577</v>
          </cell>
          <cell r="N242">
            <v>1</v>
          </cell>
          <cell r="O242">
            <v>0.93356078207773363</v>
          </cell>
          <cell r="P242">
            <v>0.96505975547399458</v>
          </cell>
          <cell r="Q242">
            <v>0.98382729600674756</v>
          </cell>
          <cell r="R242">
            <v>0.92828383152194704</v>
          </cell>
          <cell r="S242">
            <v>0.97762886596636012</v>
          </cell>
          <cell r="T242">
            <v>0.98143908484249121</v>
          </cell>
          <cell r="U242">
            <v>1.0379414584558628</v>
          </cell>
          <cell r="V242">
            <v>0.9332568035388229</v>
          </cell>
          <cell r="W242">
            <v>0.90765252369567628</v>
          </cell>
          <cell r="X242">
            <v>0.89605600861742485</v>
          </cell>
          <cell r="Y242">
            <v>0.90943494882872489</v>
          </cell>
          <cell r="Z242">
            <v>0.97224825982864405</v>
          </cell>
        </row>
        <row r="243">
          <cell r="C243">
            <v>1.0949661059238587</v>
          </cell>
          <cell r="D243">
            <v>1.1033949037788424</v>
          </cell>
          <cell r="E243">
            <v>1.0693584933643088</v>
          </cell>
          <cell r="F243">
            <v>1.0336504029061964</v>
          </cell>
          <cell r="G243">
            <v>1.090999531395342</v>
          </cell>
          <cell r="H243">
            <v>1.0782027562867138</v>
          </cell>
          <cell r="I243">
            <v>1.0461686450994159</v>
          </cell>
          <cell r="J243">
            <v>1.0427853485371024</v>
          </cell>
          <cell r="K243">
            <v>1.0298669047154538</v>
          </cell>
          <cell r="L243">
            <v>1.0298669047154538</v>
          </cell>
          <cell r="M243">
            <v>1.0576085549935343</v>
          </cell>
          <cell r="N243">
            <v>1.0711675331673629</v>
          </cell>
          <cell r="O243">
            <v>1</v>
          </cell>
          <cell r="P243">
            <v>1.0337406776301772</v>
          </cell>
          <cell r="Q243">
            <v>1.0538438577262648</v>
          </cell>
          <cell r="R243">
            <v>0.99434750189051191</v>
          </cell>
          <cell r="S243">
            <v>1.0472043007103924</v>
          </cell>
          <cell r="T243">
            <v>1.0512856834647655</v>
          </cell>
          <cell r="U243">
            <v>1.1118091916263015</v>
          </cell>
          <cell r="V243">
            <v>0.99967438805833919</v>
          </cell>
          <cell r="W243">
            <v>0.97224791478022887</v>
          </cell>
          <cell r="X243">
            <v>0.95982610433052029</v>
          </cell>
          <cell r="Y243">
            <v>0.97415719071305218</v>
          </cell>
          <cell r="Z243">
            <v>1.0414407701069099</v>
          </cell>
        </row>
        <row r="244">
          <cell r="C244">
            <v>1.0592270669216957</v>
          </cell>
          <cell r="D244">
            <v>1.067380753854386</v>
          </cell>
          <cell r="E244">
            <v>1.0344552715249482</v>
          </cell>
          <cell r="F244">
            <v>0.99991267178903342</v>
          </cell>
          <cell r="G244">
            <v>1.0553899590141207</v>
          </cell>
          <cell r="H244">
            <v>1.0430108629936714</v>
          </cell>
          <cell r="I244">
            <v>1.0120223260418943</v>
          </cell>
          <cell r="J244">
            <v>1.0087494582564556</v>
          </cell>
          <cell r="K244">
            <v>0.99625266471703156</v>
          </cell>
          <cell r="L244">
            <v>0.99625266471703156</v>
          </cell>
          <cell r="M244">
            <v>1.0230888441171471</v>
          </cell>
          <cell r="N244">
            <v>1.0362052653504801</v>
          </cell>
          <cell r="O244">
            <v>0.9673605979136598</v>
          </cell>
          <cell r="P244">
            <v>1</v>
          </cell>
          <cell r="Q244">
            <v>1.0194470243177172</v>
          </cell>
          <cell r="R244">
            <v>0.96189259396275961</v>
          </cell>
          <cell r="S244">
            <v>1.0130241784729612</v>
          </cell>
          <cell r="T244">
            <v>1.016972347334546</v>
          </cell>
          <cell r="U244">
            <v>1.0755204043775217</v>
          </cell>
          <cell r="V244">
            <v>0.96704561375108689</v>
          </cell>
          <cell r="W244">
            <v>0.94051432416211123</v>
          </cell>
          <cell r="X244">
            <v>0.92849795417831082</v>
          </cell>
          <cell r="Y244">
            <v>0.94236128247006923</v>
          </cell>
          <cell r="Z244">
            <v>1.0074487660622826</v>
          </cell>
        </row>
        <row r="245">
          <cell r="C245">
            <v>1.0390211964477527</v>
          </cell>
          <cell r="D245">
            <v>1.0470193432255583</v>
          </cell>
          <cell r="E245">
            <v>1.0147219491049821</v>
          </cell>
          <cell r="F245">
            <v>0.98083828579345989</v>
          </cell>
          <cell r="G245">
            <v>1.0352572854096651</v>
          </cell>
          <cell r="H245">
            <v>1.0231143336670434</v>
          </cell>
          <cell r="I245">
            <v>0.9927169356536284</v>
          </cell>
          <cell r="J245">
            <v>0.98950650126383843</v>
          </cell>
          <cell r="K245">
            <v>0.97724809720621941</v>
          </cell>
          <cell r="L245">
            <v>0.97724809720621941</v>
          </cell>
          <cell r="M245">
            <v>1.0035723482560237</v>
          </cell>
          <cell r="N245">
            <v>1.0164385599575207</v>
          </cell>
          <cell r="O245">
            <v>0.94890717696790849</v>
          </cell>
          <cell r="P245">
            <v>0.98092394812694417</v>
          </cell>
          <cell r="Q245">
            <v>1</v>
          </cell>
          <cell r="R245">
            <v>0.94354348094401774</v>
          </cell>
          <cell r="S245">
            <v>0.9936996766957511</v>
          </cell>
          <cell r="T245">
            <v>0.9975725300833288</v>
          </cell>
          <cell r="U245">
            <v>1.0550037213530861</v>
          </cell>
          <cell r="V245">
            <v>0.94859820145956009</v>
          </cell>
          <cell r="W245">
            <v>0.92257302412704267</v>
          </cell>
          <cell r="X245">
            <v>0.91078587904037922</v>
          </cell>
          <cell r="Y245">
            <v>0.92438474976251073</v>
          </cell>
          <cell r="Z245">
            <v>0.98823062114143245</v>
          </cell>
        </row>
        <row r="246">
          <cell r="C246">
            <v>1.1011905836159339</v>
          </cell>
          <cell r="D246">
            <v>1.1096672960720504</v>
          </cell>
          <cell r="E246">
            <v>1.0754374012417003</v>
          </cell>
          <cell r="F246">
            <v>1.0395263234844552</v>
          </cell>
          <cell r="G246">
            <v>1.0972014605769811</v>
          </cell>
          <cell r="H246">
            <v>1.0843319405306207</v>
          </cell>
          <cell r="I246">
            <v>1.0521157272587083</v>
          </cell>
          <cell r="J246">
            <v>1.0487131979056594</v>
          </cell>
          <cell r="K246">
            <v>1.0357213175046052</v>
          </cell>
          <cell r="L246">
            <v>1.0357213175046052</v>
          </cell>
          <cell r="M246">
            <v>1.0636206688132135</v>
          </cell>
          <cell r="N246">
            <v>1.0772567247675446</v>
          </cell>
          <cell r="O246">
            <v>1.0056846304724869</v>
          </cell>
          <cell r="P246">
            <v>1.0396171113868828</v>
          </cell>
          <cell r="Q246">
            <v>1.0598345706331387</v>
          </cell>
          <cell r="R246">
            <v>1</v>
          </cell>
          <cell r="S246">
            <v>1.0531572701891301</v>
          </cell>
          <cell r="T246">
            <v>1.0572618540962784</v>
          </cell>
          <cell r="U246">
            <v>1.1181294160366113</v>
          </cell>
          <cell r="V246">
            <v>1.0053571675472603</v>
          </cell>
          <cell r="W246">
            <v>0.97777478490340042</v>
          </cell>
          <cell r="X246">
            <v>0.9652823610514859</v>
          </cell>
          <cell r="Y246">
            <v>0.97969491436437184</v>
          </cell>
          <cell r="Z246">
            <v>1.04736097604395</v>
          </cell>
        </row>
        <row r="247">
          <cell r="C247">
            <v>1.045608870380943</v>
          </cell>
          <cell r="D247">
            <v>1.053657727561214</v>
          </cell>
          <cell r="E247">
            <v>1.0211555592723289</v>
          </cell>
          <cell r="F247">
            <v>0.98705706441904273</v>
          </cell>
          <cell r="G247">
            <v>1.0418210951341971</v>
          </cell>
          <cell r="H247">
            <v>1.029601153810477</v>
          </cell>
          <cell r="I247">
            <v>0.99901102811526465</v>
          </cell>
          <cell r="J247">
            <v>0.99578023870767896</v>
          </cell>
          <cell r="K247">
            <v>0.98344411307022206</v>
          </cell>
          <cell r="L247">
            <v>0.98344411307022206</v>
          </cell>
          <cell r="M247">
            <v>1.0099352669541981</v>
          </cell>
          <cell r="N247">
            <v>1.0228830538995253</v>
          </cell>
          <cell r="O247">
            <v>0.95492350377250135</v>
          </cell>
          <cell r="P247">
            <v>0.98714326987476864</v>
          </cell>
          <cell r="Q247">
            <v>1.0063402690490941</v>
          </cell>
          <cell r="R247">
            <v>0.94952580047272162</v>
          </cell>
          <cell r="S247">
            <v>1</v>
          </cell>
          <cell r="T247">
            <v>1.0038974083200425</v>
          </cell>
          <cell r="U247">
            <v>1.0616927287942601</v>
          </cell>
          <cell r="V247">
            <v>0.95461256927630045</v>
          </cell>
          <cell r="W247">
            <v>0.92842238531744448</v>
          </cell>
          <cell r="X247">
            <v>0.91656050655961085</v>
          </cell>
          <cell r="Y247">
            <v>0.93024559778088456</v>
          </cell>
          <cell r="Z247">
            <v>0.99449626916202249</v>
          </cell>
        </row>
        <row r="248">
          <cell r="C248">
            <v>1.0415495265902737</v>
          </cell>
          <cell r="D248">
            <v>1.0495671358734178</v>
          </cell>
          <cell r="E248">
            <v>1.0171911500211628</v>
          </cell>
          <cell r="F248">
            <v>0.98322503498720937</v>
          </cell>
          <cell r="G248">
            <v>1.0377764565381411</v>
          </cell>
          <cell r="H248">
            <v>1.0256039564176662</v>
          </cell>
          <cell r="I248">
            <v>0.99513259007914467</v>
          </cell>
          <cell r="J248">
            <v>0.99191434349258134</v>
          </cell>
          <cell r="K248">
            <v>0.97962611011811673</v>
          </cell>
          <cell r="L248">
            <v>0.97962611011811673</v>
          </cell>
          <cell r="M248">
            <v>1.0060144179914354</v>
          </cell>
          <cell r="N248">
            <v>1.0189119380348375</v>
          </cell>
          <cell r="O248">
            <v>0.9512162257401422</v>
          </cell>
          <cell r="P248">
            <v>0.98331090576943414</v>
          </cell>
          <cell r="Q248">
            <v>1.0024333768658089</v>
          </cell>
          <cell r="R248">
            <v>0.94583947782243172</v>
          </cell>
          <cell r="S248">
            <v>0.99611772250058439</v>
          </cell>
          <cell r="T248">
            <v>1</v>
          </cell>
          <cell r="U248">
            <v>1.0575709430019691</v>
          </cell>
          <cell r="V248">
            <v>0.95090649837793972</v>
          </cell>
          <cell r="W248">
            <v>0.92481799198097281</v>
          </cell>
          <cell r="X248">
            <v>0.91300216432814141</v>
          </cell>
          <cell r="Y248">
            <v>0.92663412622768937</v>
          </cell>
          <cell r="Z248">
            <v>0.9906353586730019</v>
          </cell>
        </row>
        <row r="249">
          <cell r="C249">
            <v>0.9848507407302457</v>
          </cell>
          <cell r="D249">
            <v>0.99243189576877744</v>
          </cell>
          <cell r="E249">
            <v>0.96181836003721299</v>
          </cell>
          <cell r="F249">
            <v>0.92970125691641547</v>
          </cell>
          <cell r="G249">
            <v>0.98128306512692165</v>
          </cell>
          <cell r="H249">
            <v>0.9697731988611914</v>
          </cell>
          <cell r="I249">
            <v>0.94096060095449496</v>
          </cell>
          <cell r="J249">
            <v>0.93791754591609899</v>
          </cell>
          <cell r="K249">
            <v>0.9262982465624463</v>
          </cell>
          <cell r="L249">
            <v>0.9262982465624463</v>
          </cell>
          <cell r="M249">
            <v>0.95125005527838369</v>
          </cell>
          <cell r="N249">
            <v>0.96344547358932164</v>
          </cell>
          <cell r="O249">
            <v>0.89943490981329965</v>
          </cell>
          <cell r="P249">
            <v>0.92978245315463759</v>
          </cell>
          <cell r="Q249">
            <v>0.9478639551313226</v>
          </cell>
          <cell r="R249">
            <v>0.89435085568597239</v>
          </cell>
          <cell r="S249">
            <v>0.94189210576555127</v>
          </cell>
          <cell r="T249">
            <v>0.94556304389514434</v>
          </cell>
          <cell r="U249">
            <v>1</v>
          </cell>
          <cell r="V249">
            <v>0.89914204306591772</v>
          </cell>
          <cell r="W249">
            <v>0.87447371554652376</v>
          </cell>
          <cell r="X249">
            <v>0.86330110558497219</v>
          </cell>
          <cell r="Y249">
            <v>0.87619098497297132</v>
          </cell>
          <cell r="Z249">
            <v>0.93670818513700183</v>
          </cell>
        </row>
        <row r="250">
          <cell r="C250">
            <v>1.0953227560932155</v>
          </cell>
          <cell r="D250">
            <v>1.1037542993593732</v>
          </cell>
          <cell r="E250">
            <v>1.0697068026733352</v>
          </cell>
          <cell r="F250">
            <v>1.0339870814474386</v>
          </cell>
          <cell r="G250">
            <v>1.0913548895799792</v>
          </cell>
          <cell r="H250">
            <v>1.0785539463313647</v>
          </cell>
          <cell r="I250">
            <v>1.0465094010574605</v>
          </cell>
          <cell r="J250">
            <v>1.0431250024945597</v>
          </cell>
          <cell r="K250">
            <v>1.0302023509032352</v>
          </cell>
          <cell r="L250">
            <v>1.0302023509032352</v>
          </cell>
          <cell r="M250">
            <v>1.0579530371361423</v>
          </cell>
          <cell r="N250">
            <v>1.0715164317132144</v>
          </cell>
          <cell r="O250">
            <v>1.000325717999331</v>
          </cell>
          <cell r="P250">
            <v>1.0340773855755219</v>
          </cell>
          <cell r="Q250">
            <v>1.0541871136392105</v>
          </cell>
          <cell r="R250">
            <v>0.99467137876946754</v>
          </cell>
          <cell r="S250">
            <v>1.0475453940001105</v>
          </cell>
          <cell r="T250">
            <v>1.0516281061343089</v>
          </cell>
          <cell r="U250">
            <v>1.1121713278918359</v>
          </cell>
          <cell r="V250">
            <v>1</v>
          </cell>
          <cell r="W250">
            <v>0.97256459342588486</v>
          </cell>
          <cell r="X250">
            <v>0.96013873696892849</v>
          </cell>
          <cell r="Y250">
            <v>0.97447449124424512</v>
          </cell>
          <cell r="Z250">
            <v>1.0417799861109709</v>
          </cell>
        </row>
        <row r="251">
          <cell r="C251">
            <v>1.1262210895781346</v>
          </cell>
          <cell r="D251">
            <v>1.1348904811261626</v>
          </cell>
          <cell r="E251">
            <v>1.0998825269849317</v>
          </cell>
          <cell r="F251">
            <v>1.06315517595103</v>
          </cell>
          <cell r="G251">
            <v>1.1221412921641043</v>
          </cell>
          <cell r="H251">
            <v>1.1089792427381397</v>
          </cell>
          <cell r="I251">
            <v>1.0760307419490802</v>
          </cell>
          <cell r="J251">
            <v>1.0725508717319472</v>
          </cell>
          <cell r="K251">
            <v>1.0592636806510913</v>
          </cell>
          <cell r="L251">
            <v>1.0592636806510913</v>
          </cell>
          <cell r="M251">
            <v>1.0877971954638759</v>
          </cell>
          <cell r="N251">
            <v>1.1017432044680644</v>
          </cell>
          <cell r="O251">
            <v>1.0285442476120346</v>
          </cell>
          <cell r="P251">
            <v>1.0632480274990852</v>
          </cell>
          <cell r="Q251">
            <v>1.0839250377456249</v>
          </cell>
          <cell r="R251">
            <v>1.0227304031968827</v>
          </cell>
          <cell r="S251">
            <v>1.0770959595702572</v>
          </cell>
          <cell r="T251">
            <v>1.0812938423245706</v>
          </cell>
          <cell r="U251">
            <v>1.1435449484894185</v>
          </cell>
          <cell r="V251">
            <v>1.0282093413224855</v>
          </cell>
          <cell r="W251">
            <v>1</v>
          </cell>
          <cell r="X251">
            <v>0.9872236183170251</v>
          </cell>
          <cell r="Y251">
            <v>1.0019637747778094</v>
          </cell>
          <cell r="Z251">
            <v>1.0711679133221095</v>
          </cell>
        </row>
        <row r="252">
          <cell r="C252">
            <v>1.140796339028098</v>
          </cell>
          <cell r="D252">
            <v>1.1495779275022546</v>
          </cell>
          <cell r="E252">
            <v>1.1141169098648214</v>
          </cell>
          <cell r="F252">
            <v>1.0769142433640817</v>
          </cell>
          <cell r="G252">
            <v>1.1366637419767984</v>
          </cell>
          <cell r="H252">
            <v>1.1233313528587152</v>
          </cell>
          <cell r="I252">
            <v>1.0899564414630289</v>
          </cell>
          <cell r="J252">
            <v>1.0864315357045289</v>
          </cell>
          <cell r="K252">
            <v>1.0729723853820241</v>
          </cell>
          <cell r="L252">
            <v>1.0729723853820241</v>
          </cell>
          <cell r="M252">
            <v>1.1018751732442384</v>
          </cell>
          <cell r="N252">
            <v>1.1160016677338687</v>
          </cell>
          <cell r="O252">
            <v>1.0418553897296856</v>
          </cell>
          <cell r="P252">
            <v>1.0770082965718175</v>
          </cell>
          <cell r="Q252">
            <v>1.0979529031056328</v>
          </cell>
          <cell r="R252">
            <v>1.0359663041088785</v>
          </cell>
          <cell r="S252">
            <v>1.0910354448432287</v>
          </cell>
          <cell r="T252">
            <v>1.0952876554634221</v>
          </cell>
          <cell r="U252">
            <v>1.1583443986468669</v>
          </cell>
          <cell r="V252">
            <v>1.0415161491733058</v>
          </cell>
          <cell r="W252">
            <v>1.0129417301672294</v>
          </cell>
          <cell r="X252">
            <v>1</v>
          </cell>
          <cell r="Y252">
            <v>1.0149309195883225</v>
          </cell>
          <cell r="Z252">
            <v>1.0850306794201185</v>
          </cell>
        </row>
        <row r="253">
          <cell r="C253">
            <v>1.1240137796677128</v>
          </cell>
          <cell r="D253">
            <v>1.1326661798504944</v>
          </cell>
          <cell r="E253">
            <v>1.0977268387061561</v>
          </cell>
          <cell r="F253">
            <v>1.0610714705596918</v>
          </cell>
          <cell r="G253">
            <v>1.119941978354402</v>
          </cell>
          <cell r="H253">
            <v>1.1068057255703296</v>
          </cell>
          <cell r="I253">
            <v>1.073921801402147</v>
          </cell>
          <cell r="J253">
            <v>1.0704487514728671</v>
          </cell>
          <cell r="K253">
            <v>1.0571876023022773</v>
          </cell>
          <cell r="L253">
            <v>1.0571876023022773</v>
          </cell>
          <cell r="M253">
            <v>1.0856651935396571</v>
          </cell>
          <cell r="N253">
            <v>1.0995838693992519</v>
          </cell>
          <cell r="O253">
            <v>1.0265283770764262</v>
          </cell>
          <cell r="P253">
            <v>1.0611641401255907</v>
          </cell>
          <cell r="Q253">
            <v>1.0818006249637027</v>
          </cell>
          <cell r="R253">
            <v>1.0207259273656659</v>
          </cell>
          <cell r="S253">
            <v>1.0749849312756927</v>
          </cell>
          <cell r="T253">
            <v>1.0791745864907671</v>
          </cell>
          <cell r="U253">
            <v>1.1413036850988005</v>
          </cell>
          <cell r="V253">
            <v>1.0261941271783963</v>
          </cell>
          <cell r="W253">
            <v>0.99804007407528783</v>
          </cell>
          <cell r="X253">
            <v>0.98528873315399745</v>
          </cell>
          <cell r="Y253">
            <v>1</v>
          </cell>
          <cell r="Z253">
            <v>1.0690685035590697</v>
          </cell>
        </row>
        <row r="254">
          <cell r="C254">
            <v>1.0513954680413118</v>
          </cell>
          <cell r="D254">
            <v>1.0594888691226987</v>
          </cell>
          <cell r="E254">
            <v>1.0268068276744466</v>
          </cell>
          <cell r="F254">
            <v>0.99251962528803839</v>
          </cell>
          <cell r="G254">
            <v>1.0475867305284627</v>
          </cell>
          <cell r="H254">
            <v>1.0352991617334417</v>
          </cell>
          <cell r="I254">
            <v>1.0045397444849606</v>
          </cell>
          <cell r="J254">
            <v>1.0012910752764697</v>
          </cell>
          <cell r="K254">
            <v>0.98888667918169959</v>
          </cell>
          <cell r="L254">
            <v>0.98888667918169959</v>
          </cell>
          <cell r="M254">
            <v>1.0155244401320729</v>
          </cell>
          <cell r="N254">
            <v>1.0285438825843176</v>
          </cell>
          <cell r="O254">
            <v>0.96020823142668421</v>
          </cell>
          <cell r="P254">
            <v>0.99260630782109449</v>
          </cell>
          <cell r="Q254">
            <v>1.0119095468272108</v>
          </cell>
          <cell r="R254">
            <v>0.95478065621383001</v>
          </cell>
          <cell r="S254">
            <v>1.0055341895275434</v>
          </cell>
          <cell r="T254">
            <v>1.0094531668438953</v>
          </cell>
          <cell r="U254">
            <v>1.0675683375754224</v>
          </cell>
          <cell r="V254">
            <v>0.95989557616005072</v>
          </cell>
          <cell r="W254">
            <v>0.93356045075940519</v>
          </cell>
          <cell r="X254">
            <v>0.92163292611637293</v>
          </cell>
          <cell r="Y254">
            <v>0.93539375322616702</v>
          </cell>
          <cell r="Z254">
            <v>1</v>
          </cell>
        </row>
        <row r="259">
          <cell r="C259">
            <v>1</v>
          </cell>
          <cell r="D259">
            <v>1.0076977705605525</v>
          </cell>
          <cell r="E259">
            <v>0.97661332855783334</v>
          </cell>
          <cell r="F259">
            <v>0.94400219085692305</v>
          </cell>
          <cell r="G259">
            <v>0.99637744537748052</v>
          </cell>
          <cell r="H259">
            <v>0.98469053101602522</v>
          </cell>
          <cell r="I259">
            <v>0.95543472938528007</v>
          </cell>
          <cell r="J259">
            <v>0.95234486519312878</v>
          </cell>
          <cell r="K259">
            <v>0.94054683441230502</v>
          </cell>
          <cell r="L259">
            <v>0.94054683441230502</v>
          </cell>
          <cell r="M259">
            <v>0.96588245907501902</v>
          </cell>
          <cell r="N259">
            <v>0.97826547084175153</v>
          </cell>
          <cell r="O259">
            <v>0.913270278038668</v>
          </cell>
          <cell r="P259">
            <v>0.94408463607919291</v>
          </cell>
          <cell r="Q259">
            <v>0.96244427295500823</v>
          </cell>
          <cell r="R259">
            <v>0.90810801951860276</v>
          </cell>
          <cell r="S259">
            <v>0.95638056287306883</v>
          </cell>
          <cell r="T259">
            <v>0.96010796843593738</v>
          </cell>
          <cell r="U259">
            <v>1.0153822895624991</v>
          </cell>
          <cell r="V259">
            <v>0.91297290633017469</v>
          </cell>
          <cell r="W259">
            <v>0.88792512345385477</v>
          </cell>
          <cell r="X259">
            <v>0.87658065317070577</v>
          </cell>
          <cell r="Y259">
            <v>0.88966880841587681</v>
          </cell>
          <cell r="Z259">
            <v>0.95111690167634211</v>
          </cell>
        </row>
        <row r="260">
          <cell r="C260">
            <v>0.99236103245889828</v>
          </cell>
          <cell r="D260">
            <v>1</v>
          </cell>
          <cell r="E260">
            <v>0.96915301104077278</v>
          </cell>
          <cell r="F260">
            <v>0.9367909887622381</v>
          </cell>
          <cell r="G260">
            <v>0.98876615041355609</v>
          </cell>
          <cell r="H260">
            <v>0.97716851201156363</v>
          </cell>
          <cell r="I260">
            <v>0.94813619449986464</v>
          </cell>
          <cell r="J260">
            <v>0.94506993367998371</v>
          </cell>
          <cell r="K260">
            <v>0.93336202767334342</v>
          </cell>
          <cell r="L260">
            <v>0.93336202767334342</v>
          </cell>
          <cell r="M260">
            <v>0.95850411432162552</v>
          </cell>
          <cell r="N260">
            <v>0.97079253266341092</v>
          </cell>
          <cell r="O260">
            <v>0.90629383602847768</v>
          </cell>
          <cell r="P260">
            <v>0.93687280418813113</v>
          </cell>
          <cell r="Q260">
            <v>0.95509219239378562</v>
          </cell>
          <cell r="R260">
            <v>0.90117101183368598</v>
          </cell>
          <cell r="S260">
            <v>0.94907480279634093</v>
          </cell>
          <cell r="T260">
            <v>0.95277373482910221</v>
          </cell>
          <cell r="U260">
            <v>1.0076258172107215</v>
          </cell>
          <cell r="V260">
            <v>0.90599873593281322</v>
          </cell>
          <cell r="W260">
            <v>0.88114229225686214</v>
          </cell>
          <cell r="X260">
            <v>0.86988448201397706</v>
          </cell>
          <cell r="Y260">
            <v>0.88287265726605735</v>
          </cell>
          <cell r="Z260">
            <v>0.94385135053664326</v>
          </cell>
        </row>
        <row r="261">
          <cell r="C261">
            <v>1.0239467051680544</v>
          </cell>
          <cell r="D261">
            <v>1.0318288119706718</v>
          </cell>
          <cell r="E261">
            <v>1</v>
          </cell>
          <cell r="F261">
            <v>0.9666079329993712</v>
          </cell>
          <cell r="G261">
            <v>1.0202374022980343</v>
          </cell>
          <cell r="H261">
            <v>1.008270624844041</v>
          </cell>
          <cell r="I261">
            <v>0.97831424315718918</v>
          </cell>
          <cell r="J261">
            <v>0.9751503868982192</v>
          </cell>
          <cell r="K261">
            <v>0.96306983215272324</v>
          </cell>
          <cell r="L261">
            <v>0.96306983215272324</v>
          </cell>
          <cell r="M261">
            <v>0.98901216154948379</v>
          </cell>
          <cell r="N261">
            <v>1.001691705648087</v>
          </cell>
          <cell r="O261">
            <v>0.935140092125607</v>
          </cell>
          <cell r="P261">
            <v>0.96669235251307117</v>
          </cell>
          <cell r="Q261">
            <v>0.98549164220014418</v>
          </cell>
          <cell r="R261">
            <v>0.92985421452276051</v>
          </cell>
          <cell r="S261">
            <v>0.97928272624064816</v>
          </cell>
          <cell r="T261">
            <v>0.98309939088557241</v>
          </cell>
          <cell r="U261">
            <v>1.0396973498835163</v>
          </cell>
          <cell r="V261">
            <v>0.93483559934448501</v>
          </cell>
          <cell r="W261">
            <v>0.9091880045965125</v>
          </cell>
          <cell r="X261">
            <v>0.89757187162820518</v>
          </cell>
          <cell r="Y261">
            <v>0.91097344506822608</v>
          </cell>
          <cell r="Z261">
            <v>0.97389301770113879</v>
          </cell>
        </row>
        <row r="262">
          <cell r="C262">
            <v>1.0593195754050577</v>
          </cell>
          <cell r="D262">
            <v>1.0674739744468278</v>
          </cell>
          <cell r="E262">
            <v>1.0345456165428042</v>
          </cell>
          <cell r="F262">
            <v>1</v>
          </cell>
          <cell r="G262">
            <v>1.0554821323804489</v>
          </cell>
          <cell r="H262">
            <v>1.0431019552212766</v>
          </cell>
          <cell r="I262">
            <v>1.0121107118596611</v>
          </cell>
          <cell r="J262">
            <v>1.0088375582355722</v>
          </cell>
          <cell r="K262">
            <v>0.99633967327821404</v>
          </cell>
          <cell r="L262">
            <v>0.99633967327821404</v>
          </cell>
          <cell r="M262">
            <v>1.0231781964385422</v>
          </cell>
          <cell r="N262">
            <v>1.0362957632055132</v>
          </cell>
          <cell r="O262">
            <v>0.96744508316198075</v>
          </cell>
          <cell r="P262">
            <v>1.000087335837849</v>
          </cell>
          <cell r="Q262">
            <v>1.0195360585777287</v>
          </cell>
          <cell r="R262">
            <v>0.96197660165837418</v>
          </cell>
          <cell r="S262">
            <v>1.0131126517883495</v>
          </cell>
          <cell r="T262">
            <v>1.0170611654665698</v>
          </cell>
          <cell r="U262">
            <v>1.0756143358531618</v>
          </cell>
          <cell r="V262">
            <v>0.96713007149000219</v>
          </cell>
          <cell r="W262">
            <v>0.94059646476862091</v>
          </cell>
          <cell r="X262">
            <v>0.92857904532508018</v>
          </cell>
          <cell r="Y262">
            <v>0.9424435843822303</v>
          </cell>
          <cell r="Z262">
            <v>1.0075367524443568</v>
          </cell>
        </row>
        <row r="263">
          <cell r="C263">
            <v>1.0036357252357786</v>
          </cell>
          <cell r="D263">
            <v>1.0113614827750175</v>
          </cell>
          <cell r="E263">
            <v>0.98016402628206878</v>
          </cell>
          <cell r="F263">
            <v>0.94743432344485179</v>
          </cell>
          <cell r="G263">
            <v>1</v>
          </cell>
          <cell r="H263">
            <v>0.98827059522907235</v>
          </cell>
          <cell r="I263">
            <v>0.95890842754204542</v>
          </cell>
          <cell r="J263">
            <v>0.95580732945267566</v>
          </cell>
          <cell r="K263">
            <v>0.94396640427360945</v>
          </cell>
          <cell r="L263">
            <v>0.94396640427360945</v>
          </cell>
          <cell r="M263">
            <v>0.96939414230627396</v>
          </cell>
          <cell r="N263">
            <v>0.98182217530138172</v>
          </cell>
          <cell r="O263">
            <v>0.91659067783561965</v>
          </cell>
          <cell r="P263">
            <v>0.94751706841529681</v>
          </cell>
          <cell r="Q263">
            <v>0.96594345588622121</v>
          </cell>
          <cell r="R263">
            <v>0.91140965076197944</v>
          </cell>
          <cell r="S263">
            <v>0.95985769982051461</v>
          </cell>
          <cell r="T263">
            <v>0.96359865720585203</v>
          </cell>
          <cell r="U263">
            <v>1.019073940576624</v>
          </cell>
          <cell r="V263">
            <v>0.91629222496530138</v>
          </cell>
          <cell r="W263">
            <v>0.89115337523267779</v>
          </cell>
          <cell r="X263">
            <v>0.8797676595726337</v>
          </cell>
          <cell r="Y263">
            <v>0.89290339975411948</v>
          </cell>
          <cell r="Z263">
            <v>0.95457490139794221</v>
          </cell>
        </row>
        <row r="264">
          <cell r="C264">
            <v>1.01554749284344</v>
          </cell>
          <cell r="D264">
            <v>1.0233649444366932</v>
          </cell>
          <cell r="E264">
            <v>0.99179721729439441</v>
          </cell>
          <cell r="F264">
            <v>0.95867905816346277</v>
          </cell>
          <cell r="G264">
            <v>1.011868616578852</v>
          </cell>
          <cell r="H264">
            <v>1</v>
          </cell>
          <cell r="I264">
            <v>0.97028934400277167</v>
          </cell>
          <cell r="J264">
            <v>0.96715144016920584</v>
          </cell>
          <cell r="K264">
            <v>0.95516997958925043</v>
          </cell>
          <cell r="L264">
            <v>0.95516997958925043</v>
          </cell>
          <cell r="M264">
            <v>0.9808995096950921</v>
          </cell>
          <cell r="N264">
            <v>0.99347504624864813</v>
          </cell>
          <cell r="O264">
            <v>0.92746934115060065</v>
          </cell>
          <cell r="P264">
            <v>0.95876278520223579</v>
          </cell>
          <cell r="Q264">
            <v>0.97740786840098604</v>
          </cell>
          <cell r="R264">
            <v>0.92222682245313869</v>
          </cell>
          <cell r="S264">
            <v>0.97124988282994307</v>
          </cell>
          <cell r="T264">
            <v>0.9750352402041248</v>
          </cell>
          <cell r="U264">
            <v>1.0311689384428278</v>
          </cell>
          <cell r="V264">
            <v>0.92716734605759765</v>
          </cell>
          <cell r="W264">
            <v>0.90173013295626414</v>
          </cell>
          <cell r="X264">
            <v>0.89020928460257531</v>
          </cell>
          <cell r="Y264">
            <v>0.90350092784775449</v>
          </cell>
          <cell r="Z264">
            <v>0.96590438489842978</v>
          </cell>
        </row>
        <row r="265">
          <cell r="C265">
            <v>1.046643971842423</v>
          </cell>
          <cell r="D265">
            <v>1.0547007969962514</v>
          </cell>
          <cell r="E265">
            <v>1.0221664531560199</v>
          </cell>
          <cell r="F265">
            <v>0.98803420246643892</v>
          </cell>
          <cell r="G265">
            <v>1.042852446884093</v>
          </cell>
          <cell r="H265">
            <v>1.0306204084182371</v>
          </cell>
          <cell r="I265">
            <v>1</v>
          </cell>
          <cell r="J265">
            <v>0.99676601226947315</v>
          </cell>
          <cell r="K265">
            <v>0.98441767447311257</v>
          </cell>
          <cell r="L265">
            <v>0.98441767447311257</v>
          </cell>
          <cell r="M265">
            <v>1.0109350532992043</v>
          </cell>
          <cell r="N265">
            <v>1.0238956579181089</v>
          </cell>
          <cell r="O265">
            <v>0.95586883117202537</v>
          </cell>
          <cell r="P265">
            <v>0.98812049326133489</v>
          </cell>
          <cell r="Q265">
            <v>1.0073364965226228</v>
          </cell>
          <cell r="R265">
            <v>0.9504657844109069</v>
          </cell>
          <cell r="S265">
            <v>1.0009899509183608</v>
          </cell>
          <cell r="T265">
            <v>1.0048912174813491</v>
          </cell>
          <cell r="U265">
            <v>1.0627437524861472</v>
          </cell>
          <cell r="V265">
            <v>0.95555758886593434</v>
          </cell>
          <cell r="W265">
            <v>0.92934147791041632</v>
          </cell>
          <cell r="X265">
            <v>0.91746785647481288</v>
          </cell>
          <cell r="Y265">
            <v>0.93116649526470896</v>
          </cell>
          <cell r="Z265">
            <v>0.9954807716569859</v>
          </cell>
        </row>
        <row r="266">
          <cell r="C266">
            <v>1.0500397876321905</v>
          </cell>
          <cell r="D266">
            <v>1.0581227529968344</v>
          </cell>
          <cell r="E266">
            <v>1.025482852117634</v>
          </cell>
          <cell r="F266">
            <v>0.99123986001172593</v>
          </cell>
          <cell r="G266">
            <v>1.046235961145674</v>
          </cell>
          <cell r="H266">
            <v>1.033964236071496</v>
          </cell>
          <cell r="I266">
            <v>1.0032444803401388</v>
          </cell>
          <cell r="J266">
            <v>1</v>
          </cell>
          <cell r="K266">
            <v>0.98761159826442568</v>
          </cell>
          <cell r="L266">
            <v>0.98761159826442568</v>
          </cell>
          <cell r="M266">
            <v>1.0142150122047908</v>
          </cell>
          <cell r="N266">
            <v>1.0272176672505775</v>
          </cell>
          <cell r="O266">
            <v>0.95897012880251442</v>
          </cell>
          <cell r="P266">
            <v>0.9913264307754095</v>
          </cell>
          <cell r="Q266">
            <v>1.0106047799814948</v>
          </cell>
          <cell r="R266">
            <v>0.95354955196240265</v>
          </cell>
          <cell r="S266">
            <v>1.0042376431347919</v>
          </cell>
          <cell r="T266">
            <v>1.0081515672804455</v>
          </cell>
          <cell r="U266">
            <v>1.0661918036976936</v>
          </cell>
          <cell r="V266">
            <v>0.95865787667688029</v>
          </cell>
          <cell r="W266">
            <v>0.93235670806477211</v>
          </cell>
          <cell r="X266">
            <v>0.92044456289785459</v>
          </cell>
          <cell r="Y266">
            <v>0.93418764665199117</v>
          </cell>
          <cell r="Z266">
            <v>0.99871058944961311</v>
          </cell>
        </row>
        <row r="267">
          <cell r="C267">
            <v>1.0632112760496866</v>
          </cell>
          <cell r="D267">
            <v>1.0713956325101093</v>
          </cell>
          <cell r="E267">
            <v>1.0383463032631057</v>
          </cell>
          <cell r="F267">
            <v>1.0036737739346888</v>
          </cell>
          <cell r="G267">
            <v>1.0593597351269179</v>
          </cell>
          <cell r="H267">
            <v>1.0469340759955916</v>
          </cell>
          <cell r="I267">
            <v>1.0158289778119105</v>
          </cell>
          <cell r="J267">
            <v>1.0125437993613533</v>
          </cell>
          <cell r="K267">
            <v>1</v>
          </cell>
          <cell r="L267">
            <v>1</v>
          </cell>
          <cell r="M267">
            <v>1.0269371218271601</v>
          </cell>
          <cell r="N267">
            <v>1.0401028795690062</v>
          </cell>
          <cell r="O267">
            <v>0.97099925769174422</v>
          </cell>
          <cell r="P267">
            <v>1.0037614306246627</v>
          </cell>
          <cell r="Q267">
            <v>1.023281603575207</v>
          </cell>
          <cell r="R267">
            <v>0.96551068622332725</v>
          </cell>
          <cell r="S267">
            <v>1.0168345986413929</v>
          </cell>
          <cell r="T267">
            <v>1.0207976182662453</v>
          </cell>
          <cell r="U267">
            <v>1.079565899763997</v>
          </cell>
          <cell r="V267">
            <v>0.97068308873809594</v>
          </cell>
          <cell r="W267">
            <v>0.94405200354394847</v>
          </cell>
          <cell r="X267">
            <v>0.93199043481809374</v>
          </cell>
          <cell r="Y267">
            <v>0.94590590905744854</v>
          </cell>
          <cell r="Z267">
            <v>1.011238214703728</v>
          </cell>
        </row>
        <row r="268">
          <cell r="C268">
            <v>1.0632112760496866</v>
          </cell>
          <cell r="D268">
            <v>1.0713956325101093</v>
          </cell>
          <cell r="E268">
            <v>1.0383463032631057</v>
          </cell>
          <cell r="F268">
            <v>1.0036737739346888</v>
          </cell>
          <cell r="G268">
            <v>1.0593597351269179</v>
          </cell>
          <cell r="H268">
            <v>1.0469340759955916</v>
          </cell>
          <cell r="I268">
            <v>1.0158289778119105</v>
          </cell>
          <cell r="J268">
            <v>1.0125437993613533</v>
          </cell>
          <cell r="K268">
            <v>1</v>
          </cell>
          <cell r="L268">
            <v>1</v>
          </cell>
          <cell r="M268">
            <v>1.0269371218271601</v>
          </cell>
          <cell r="N268">
            <v>1.0401028795690062</v>
          </cell>
          <cell r="O268">
            <v>0.97099925769174422</v>
          </cell>
          <cell r="P268">
            <v>1.0037614306246627</v>
          </cell>
          <cell r="Q268">
            <v>1.023281603575207</v>
          </cell>
          <cell r="R268">
            <v>0.96551068622332725</v>
          </cell>
          <cell r="S268">
            <v>1.0168345986413929</v>
          </cell>
          <cell r="T268">
            <v>1.0207976182662453</v>
          </cell>
          <cell r="U268">
            <v>1.079565899763997</v>
          </cell>
          <cell r="V268">
            <v>0.97068308873809594</v>
          </cell>
          <cell r="W268">
            <v>0.94405200354394847</v>
          </cell>
          <cell r="X268">
            <v>0.93199043481809374</v>
          </cell>
          <cell r="Y268">
            <v>0.94590590905744854</v>
          </cell>
          <cell r="Z268">
            <v>1.011238214703728</v>
          </cell>
        </row>
        <row r="269">
          <cell r="C269">
            <v>1.035322663336959</v>
          </cell>
          <cell r="D269">
            <v>1.0432923396554672</v>
          </cell>
          <cell r="E269">
            <v>1.0111099123728686</v>
          </cell>
          <cell r="F269">
            <v>0.97734686243391389</v>
          </cell>
          <cell r="G269">
            <v>1.0315721504370885</v>
          </cell>
          <cell r="H269">
            <v>1.0194724231341956</v>
          </cell>
          <cell r="I269">
            <v>0.98918322867179487</v>
          </cell>
          <cell r="J269">
            <v>0.98598422224702731</v>
          </cell>
          <cell r="K269">
            <v>0.97376945359689338</v>
          </cell>
          <cell r="L269">
            <v>0.97376945359689338</v>
          </cell>
          <cell r="M269">
            <v>1</v>
          </cell>
          <cell r="N269">
            <v>1.0128204127224665</v>
          </cell>
          <cell r="O269">
            <v>0.94552941660547873</v>
          </cell>
          <cell r="P269">
            <v>0.97743221984101369</v>
          </cell>
          <cell r="Q269">
            <v>0.99644036798918223</v>
          </cell>
          <cell r="R269">
            <v>0.94018481336565096</v>
          </cell>
          <cell r="S269">
            <v>0.99016247151744563</v>
          </cell>
          <cell r="T269">
            <v>0.99402153897213164</v>
          </cell>
          <cell r="U269">
            <v>1.0512482963350258</v>
          </cell>
          <cell r="V269">
            <v>0.94522154093624045</v>
          </cell>
          <cell r="W269">
            <v>0.91928900365804311</v>
          </cell>
          <cell r="X269">
            <v>0.90754381647034621</v>
          </cell>
          <cell r="Y269">
            <v>0.92109428021694428</v>
          </cell>
          <cell r="Z269">
            <v>0.98471288378834709</v>
          </cell>
        </row>
        <row r="270">
          <cell r="C270">
            <v>1.0222174141948881</v>
          </cell>
          <cell r="D270">
            <v>1.0300862093123617</v>
          </cell>
          <cell r="E270">
            <v>0.99831115138665105</v>
          </cell>
          <cell r="F270">
            <v>0.96497547853207311</v>
          </cell>
          <cell r="G270">
            <v>1.0185143757758766</v>
          </cell>
          <cell r="H270">
            <v>1.0065678083973926</v>
          </cell>
          <cell r="I270">
            <v>0.97666201850421364</v>
          </cell>
          <cell r="J270">
            <v>0.97350350551949949</v>
          </cell>
          <cell r="K270">
            <v>0.96144335300213402</v>
          </cell>
          <cell r="L270">
            <v>0.96144335300213402</v>
          </cell>
          <cell r="M270">
            <v>0.98734186973186577</v>
          </cell>
          <cell r="N270">
            <v>1</v>
          </cell>
          <cell r="O270">
            <v>0.93356078207773363</v>
          </cell>
          <cell r="P270">
            <v>0.96505975547399458</v>
          </cell>
          <cell r="Q270">
            <v>0.98382729600674756</v>
          </cell>
          <cell r="R270">
            <v>0.92828383152194704</v>
          </cell>
          <cell r="S270">
            <v>0.97762886596636012</v>
          </cell>
          <cell r="T270">
            <v>0.98143908484249121</v>
          </cell>
          <cell r="U270">
            <v>1.0379414584558628</v>
          </cell>
          <cell r="V270">
            <v>0.9332568035388229</v>
          </cell>
          <cell r="W270">
            <v>0.90765252369567628</v>
          </cell>
          <cell r="X270">
            <v>0.89605600861742485</v>
          </cell>
          <cell r="Y270">
            <v>0.90943494882872489</v>
          </cell>
          <cell r="Z270">
            <v>0.97224825982864405</v>
          </cell>
        </row>
        <row r="271">
          <cell r="C271">
            <v>1.0949661059238587</v>
          </cell>
          <cell r="D271">
            <v>1.1033949037788424</v>
          </cell>
          <cell r="E271">
            <v>1.0693584933643088</v>
          </cell>
          <cell r="F271">
            <v>1.0336504029061964</v>
          </cell>
          <cell r="G271">
            <v>1.090999531395342</v>
          </cell>
          <cell r="H271">
            <v>1.0782027562867138</v>
          </cell>
          <cell r="I271">
            <v>1.0461686450994159</v>
          </cell>
          <cell r="J271">
            <v>1.0427853485371024</v>
          </cell>
          <cell r="K271">
            <v>1.0298669047154538</v>
          </cell>
          <cell r="L271">
            <v>1.0298669047154538</v>
          </cell>
          <cell r="M271">
            <v>1.0576085549935343</v>
          </cell>
          <cell r="N271">
            <v>1.0711675331673629</v>
          </cell>
          <cell r="O271">
            <v>1</v>
          </cell>
          <cell r="P271">
            <v>1.0337406776301772</v>
          </cell>
          <cell r="Q271">
            <v>1.0538438577262648</v>
          </cell>
          <cell r="R271">
            <v>0.99434750189051191</v>
          </cell>
          <cell r="S271">
            <v>1.0472043007103924</v>
          </cell>
          <cell r="T271">
            <v>1.0512856834647655</v>
          </cell>
          <cell r="U271">
            <v>1.1118091916263015</v>
          </cell>
          <cell r="V271">
            <v>0.99967438805833919</v>
          </cell>
          <cell r="W271">
            <v>0.97224791478022887</v>
          </cell>
          <cell r="X271">
            <v>0.95982610433052029</v>
          </cell>
          <cell r="Y271">
            <v>0.97415719071305218</v>
          </cell>
          <cell r="Z271">
            <v>1.0414407701069099</v>
          </cell>
        </row>
        <row r="272">
          <cell r="C272">
            <v>1.0592270669216957</v>
          </cell>
          <cell r="D272">
            <v>1.067380753854386</v>
          </cell>
          <cell r="E272">
            <v>1.0344552715249482</v>
          </cell>
          <cell r="F272">
            <v>0.99991267178903342</v>
          </cell>
          <cell r="G272">
            <v>1.0553899590141207</v>
          </cell>
          <cell r="H272">
            <v>1.0430108629936714</v>
          </cell>
          <cell r="I272">
            <v>1.0120223260418943</v>
          </cell>
          <cell r="J272">
            <v>1.0087494582564556</v>
          </cell>
          <cell r="K272">
            <v>0.99625266471703156</v>
          </cell>
          <cell r="L272">
            <v>0.99625266471703156</v>
          </cell>
          <cell r="M272">
            <v>1.0230888441171471</v>
          </cell>
          <cell r="N272">
            <v>1.0362052653504801</v>
          </cell>
          <cell r="O272">
            <v>0.9673605979136598</v>
          </cell>
          <cell r="P272">
            <v>1</v>
          </cell>
          <cell r="Q272">
            <v>1.0194470243177172</v>
          </cell>
          <cell r="R272">
            <v>0.96189259396275961</v>
          </cell>
          <cell r="S272">
            <v>1.0130241784729612</v>
          </cell>
          <cell r="T272">
            <v>1.016972347334546</v>
          </cell>
          <cell r="U272">
            <v>1.0755204043775217</v>
          </cell>
          <cell r="V272">
            <v>0.96704561375108689</v>
          </cell>
          <cell r="W272">
            <v>0.94051432416211123</v>
          </cell>
          <cell r="X272">
            <v>0.92849795417831082</v>
          </cell>
          <cell r="Y272">
            <v>0.94236128247006923</v>
          </cell>
          <cell r="Z272">
            <v>1.0074487660622826</v>
          </cell>
        </row>
        <row r="273">
          <cell r="C273">
            <v>1.0390211964477527</v>
          </cell>
          <cell r="D273">
            <v>1.0470193432255583</v>
          </cell>
          <cell r="E273">
            <v>1.0147219491049821</v>
          </cell>
          <cell r="F273">
            <v>0.98083828579345989</v>
          </cell>
          <cell r="G273">
            <v>1.0352572854096651</v>
          </cell>
          <cell r="H273">
            <v>1.0231143336670434</v>
          </cell>
          <cell r="I273">
            <v>0.9927169356536284</v>
          </cell>
          <cell r="J273">
            <v>0.98950650126383843</v>
          </cell>
          <cell r="K273">
            <v>0.97724809720621941</v>
          </cell>
          <cell r="L273">
            <v>0.97724809720621941</v>
          </cell>
          <cell r="M273">
            <v>1.0035723482560237</v>
          </cell>
          <cell r="N273">
            <v>1.0164385599575207</v>
          </cell>
          <cell r="O273">
            <v>0.94890717696790849</v>
          </cell>
          <cell r="P273">
            <v>0.98092394812694417</v>
          </cell>
          <cell r="Q273">
            <v>1</v>
          </cell>
          <cell r="R273">
            <v>0.94354348094401774</v>
          </cell>
          <cell r="S273">
            <v>0.9936996766957511</v>
          </cell>
          <cell r="T273">
            <v>0.9975725300833288</v>
          </cell>
          <cell r="U273">
            <v>1.0550037213530861</v>
          </cell>
          <cell r="V273">
            <v>0.94859820145956009</v>
          </cell>
          <cell r="W273">
            <v>0.92257302412704267</v>
          </cell>
          <cell r="X273">
            <v>0.91078587904037922</v>
          </cell>
          <cell r="Y273">
            <v>0.92438474976251073</v>
          </cell>
          <cell r="Z273">
            <v>0.98823062114143245</v>
          </cell>
        </row>
        <row r="274">
          <cell r="C274">
            <v>1.1011905836159339</v>
          </cell>
          <cell r="D274">
            <v>1.1096672960720504</v>
          </cell>
          <cell r="E274">
            <v>1.0754374012417003</v>
          </cell>
          <cell r="F274">
            <v>1.0395263234844552</v>
          </cell>
          <cell r="G274">
            <v>1.0972014605769811</v>
          </cell>
          <cell r="H274">
            <v>1.0843319405306207</v>
          </cell>
          <cell r="I274">
            <v>1.0521157272587083</v>
          </cell>
          <cell r="J274">
            <v>1.0487131979056594</v>
          </cell>
          <cell r="K274">
            <v>1.0357213175046052</v>
          </cell>
          <cell r="L274">
            <v>1.0357213175046052</v>
          </cell>
          <cell r="M274">
            <v>1.0636206688132135</v>
          </cell>
          <cell r="N274">
            <v>1.0772567247675446</v>
          </cell>
          <cell r="O274">
            <v>1.0056846304724869</v>
          </cell>
          <cell r="P274">
            <v>1.0396171113868828</v>
          </cell>
          <cell r="Q274">
            <v>1.0598345706331387</v>
          </cell>
          <cell r="R274">
            <v>1</v>
          </cell>
          <cell r="S274">
            <v>1.0531572701891301</v>
          </cell>
          <cell r="T274">
            <v>1.0572618540962784</v>
          </cell>
          <cell r="U274">
            <v>1.1181294160366113</v>
          </cell>
          <cell r="V274">
            <v>1.0053571675472603</v>
          </cell>
          <cell r="W274">
            <v>0.97777478490340042</v>
          </cell>
          <cell r="X274">
            <v>0.9652823610514859</v>
          </cell>
          <cell r="Y274">
            <v>0.97969491436437184</v>
          </cell>
          <cell r="Z274">
            <v>1.04736097604395</v>
          </cell>
        </row>
        <row r="275">
          <cell r="C275">
            <v>1.045608870380943</v>
          </cell>
          <cell r="D275">
            <v>1.053657727561214</v>
          </cell>
          <cell r="E275">
            <v>1.0211555592723289</v>
          </cell>
          <cell r="F275">
            <v>0.98705706441904273</v>
          </cell>
          <cell r="G275">
            <v>1.0418210951341971</v>
          </cell>
          <cell r="H275">
            <v>1.029601153810477</v>
          </cell>
          <cell r="I275">
            <v>0.99901102811526465</v>
          </cell>
          <cell r="J275">
            <v>0.99578023870767896</v>
          </cell>
          <cell r="K275">
            <v>0.98344411307022206</v>
          </cell>
          <cell r="L275">
            <v>0.98344411307022206</v>
          </cell>
          <cell r="M275">
            <v>1.0099352669541981</v>
          </cell>
          <cell r="N275">
            <v>1.0228830538995253</v>
          </cell>
          <cell r="O275">
            <v>0.95492350377250135</v>
          </cell>
          <cell r="P275">
            <v>0.98714326987476864</v>
          </cell>
          <cell r="Q275">
            <v>1.0063402690490941</v>
          </cell>
          <cell r="R275">
            <v>0.94952580047272162</v>
          </cell>
          <cell r="S275">
            <v>1</v>
          </cell>
          <cell r="T275">
            <v>1.0038974083200425</v>
          </cell>
          <cell r="U275">
            <v>1.0616927287942601</v>
          </cell>
          <cell r="V275">
            <v>0.95461256927630045</v>
          </cell>
          <cell r="W275">
            <v>0.92842238531744448</v>
          </cell>
          <cell r="X275">
            <v>0.91656050655961085</v>
          </cell>
          <cell r="Y275">
            <v>0.93024559778088456</v>
          </cell>
          <cell r="Z275">
            <v>0.99449626916202249</v>
          </cell>
        </row>
        <row r="276">
          <cell r="C276">
            <v>1.0415495265902737</v>
          </cell>
          <cell r="D276">
            <v>1.0495671358734178</v>
          </cell>
          <cell r="E276">
            <v>1.0171911500211628</v>
          </cell>
          <cell r="F276">
            <v>0.98322503498720937</v>
          </cell>
          <cell r="G276">
            <v>1.0377764565381411</v>
          </cell>
          <cell r="H276">
            <v>1.0256039564176662</v>
          </cell>
          <cell r="I276">
            <v>0.99513259007914467</v>
          </cell>
          <cell r="J276">
            <v>0.99191434349258134</v>
          </cell>
          <cell r="K276">
            <v>0.97962611011811673</v>
          </cell>
          <cell r="L276">
            <v>0.97962611011811673</v>
          </cell>
          <cell r="M276">
            <v>1.0060144179914354</v>
          </cell>
          <cell r="N276">
            <v>1.0189119380348375</v>
          </cell>
          <cell r="O276">
            <v>0.9512162257401422</v>
          </cell>
          <cell r="P276">
            <v>0.98331090576943414</v>
          </cell>
          <cell r="Q276">
            <v>1.0024333768658089</v>
          </cell>
          <cell r="R276">
            <v>0.94583947782243172</v>
          </cell>
          <cell r="S276">
            <v>0.99611772250058439</v>
          </cell>
          <cell r="T276">
            <v>1</v>
          </cell>
          <cell r="U276">
            <v>1.0575709430019691</v>
          </cell>
          <cell r="V276">
            <v>0.95090649837793972</v>
          </cell>
          <cell r="W276">
            <v>0.92481799198097281</v>
          </cell>
          <cell r="X276">
            <v>0.91300216432814141</v>
          </cell>
          <cell r="Y276">
            <v>0.92663412622768937</v>
          </cell>
          <cell r="Z276">
            <v>0.9906353586730019</v>
          </cell>
        </row>
        <row r="277">
          <cell r="C277">
            <v>0.9848507407302457</v>
          </cell>
          <cell r="D277">
            <v>0.99243189576877744</v>
          </cell>
          <cell r="E277">
            <v>0.96181836003721299</v>
          </cell>
          <cell r="F277">
            <v>0.92970125691641547</v>
          </cell>
          <cell r="G277">
            <v>0.98128306512692165</v>
          </cell>
          <cell r="H277">
            <v>0.9697731988611914</v>
          </cell>
          <cell r="I277">
            <v>0.94096060095449496</v>
          </cell>
          <cell r="J277">
            <v>0.93791754591609899</v>
          </cell>
          <cell r="K277">
            <v>0.9262982465624463</v>
          </cell>
          <cell r="L277">
            <v>0.9262982465624463</v>
          </cell>
          <cell r="M277">
            <v>0.95125005527838369</v>
          </cell>
          <cell r="N277">
            <v>0.96344547358932164</v>
          </cell>
          <cell r="O277">
            <v>0.89943490981329965</v>
          </cell>
          <cell r="P277">
            <v>0.92978245315463759</v>
          </cell>
          <cell r="Q277">
            <v>0.9478639551313226</v>
          </cell>
          <cell r="R277">
            <v>0.89435085568597239</v>
          </cell>
          <cell r="S277">
            <v>0.94189210576555127</v>
          </cell>
          <cell r="T277">
            <v>0.94556304389514434</v>
          </cell>
          <cell r="U277">
            <v>1</v>
          </cell>
          <cell r="V277">
            <v>0.89914204306591772</v>
          </cell>
          <cell r="W277">
            <v>0.87447371554652376</v>
          </cell>
          <cell r="X277">
            <v>0.86330110558497219</v>
          </cell>
          <cell r="Y277">
            <v>0.87619098497297132</v>
          </cell>
          <cell r="Z277">
            <v>0.93670818513700183</v>
          </cell>
        </row>
        <row r="278">
          <cell r="C278">
            <v>1.0953227560932155</v>
          </cell>
          <cell r="D278">
            <v>1.1037542993593732</v>
          </cell>
          <cell r="E278">
            <v>1.0697068026733352</v>
          </cell>
          <cell r="F278">
            <v>1.0339870814474386</v>
          </cell>
          <cell r="G278">
            <v>1.0913548895799792</v>
          </cell>
          <cell r="H278">
            <v>1.0785539463313647</v>
          </cell>
          <cell r="I278">
            <v>1.0465094010574605</v>
          </cell>
          <cell r="J278">
            <v>1.0431250024945597</v>
          </cell>
          <cell r="K278">
            <v>1.0302023509032352</v>
          </cell>
          <cell r="L278">
            <v>1.0302023509032352</v>
          </cell>
          <cell r="M278">
            <v>1.0579530371361423</v>
          </cell>
          <cell r="N278">
            <v>1.0715164317132144</v>
          </cell>
          <cell r="O278">
            <v>1.000325717999331</v>
          </cell>
          <cell r="P278">
            <v>1.0340773855755219</v>
          </cell>
          <cell r="Q278">
            <v>1.0541871136392105</v>
          </cell>
          <cell r="R278">
            <v>0.99467137876946754</v>
          </cell>
          <cell r="S278">
            <v>1.0475453940001105</v>
          </cell>
          <cell r="T278">
            <v>1.0516281061343089</v>
          </cell>
          <cell r="U278">
            <v>1.1121713278918359</v>
          </cell>
          <cell r="V278">
            <v>1</v>
          </cell>
          <cell r="W278">
            <v>0.97256459342588486</v>
          </cell>
          <cell r="X278">
            <v>0.96013873696892849</v>
          </cell>
          <cell r="Y278">
            <v>0.97447449124424512</v>
          </cell>
          <cell r="Z278">
            <v>1.0417799861109709</v>
          </cell>
        </row>
        <row r="279">
          <cell r="C279">
            <v>1.1262210895781346</v>
          </cell>
          <cell r="D279">
            <v>1.1348904811261626</v>
          </cell>
          <cell r="E279">
            <v>1.0998825269849317</v>
          </cell>
          <cell r="F279">
            <v>1.06315517595103</v>
          </cell>
          <cell r="G279">
            <v>1.1221412921641043</v>
          </cell>
          <cell r="H279">
            <v>1.1089792427381397</v>
          </cell>
          <cell r="I279">
            <v>1.0760307419490802</v>
          </cell>
          <cell r="J279">
            <v>1.0725508717319472</v>
          </cell>
          <cell r="K279">
            <v>1.0592636806510913</v>
          </cell>
          <cell r="L279">
            <v>1.0592636806510913</v>
          </cell>
          <cell r="M279">
            <v>1.0877971954638759</v>
          </cell>
          <cell r="N279">
            <v>1.1017432044680644</v>
          </cell>
          <cell r="O279">
            <v>1.0285442476120346</v>
          </cell>
          <cell r="P279">
            <v>1.0632480274990852</v>
          </cell>
          <cell r="Q279">
            <v>1.0839250377456249</v>
          </cell>
          <cell r="R279">
            <v>1.0227304031968827</v>
          </cell>
          <cell r="S279">
            <v>1.0770959595702572</v>
          </cell>
          <cell r="T279">
            <v>1.0812938423245706</v>
          </cell>
          <cell r="U279">
            <v>1.1435449484894185</v>
          </cell>
          <cell r="V279">
            <v>1.0282093413224855</v>
          </cell>
          <cell r="W279">
            <v>1</v>
          </cell>
          <cell r="X279">
            <v>0.9872236183170251</v>
          </cell>
          <cell r="Y279">
            <v>1.0019637747778094</v>
          </cell>
          <cell r="Z279">
            <v>1.0711679133221095</v>
          </cell>
        </row>
        <row r="280">
          <cell r="C280">
            <v>1.140796339028098</v>
          </cell>
          <cell r="D280">
            <v>1.1495779275022546</v>
          </cell>
          <cell r="E280">
            <v>1.1141169098648214</v>
          </cell>
          <cell r="F280">
            <v>1.0769142433640817</v>
          </cell>
          <cell r="G280">
            <v>1.1366637419767984</v>
          </cell>
          <cell r="H280">
            <v>1.1233313528587152</v>
          </cell>
          <cell r="I280">
            <v>1.0899564414630289</v>
          </cell>
          <cell r="J280">
            <v>1.0864315357045289</v>
          </cell>
          <cell r="K280">
            <v>1.0729723853820241</v>
          </cell>
          <cell r="L280">
            <v>1.0729723853820241</v>
          </cell>
          <cell r="M280">
            <v>1.1018751732442384</v>
          </cell>
          <cell r="N280">
            <v>1.1160016677338687</v>
          </cell>
          <cell r="O280">
            <v>1.0418553897296856</v>
          </cell>
          <cell r="P280">
            <v>1.0770082965718175</v>
          </cell>
          <cell r="Q280">
            <v>1.0979529031056328</v>
          </cell>
          <cell r="R280">
            <v>1.0359663041088785</v>
          </cell>
          <cell r="S280">
            <v>1.0910354448432287</v>
          </cell>
          <cell r="T280">
            <v>1.0952876554634221</v>
          </cell>
          <cell r="U280">
            <v>1.1583443986468669</v>
          </cell>
          <cell r="V280">
            <v>1.0415161491733058</v>
          </cell>
          <cell r="W280">
            <v>1.0129417301672294</v>
          </cell>
          <cell r="X280">
            <v>1</v>
          </cell>
          <cell r="Y280">
            <v>1.0149309195883225</v>
          </cell>
          <cell r="Z280">
            <v>1.0850306794201185</v>
          </cell>
        </row>
        <row r="281">
          <cell r="C281">
            <v>1.1240137796677128</v>
          </cell>
          <cell r="D281">
            <v>1.1326661798504944</v>
          </cell>
          <cell r="E281">
            <v>1.0977268387061561</v>
          </cell>
          <cell r="F281">
            <v>1.0610714705596918</v>
          </cell>
          <cell r="G281">
            <v>1.119941978354402</v>
          </cell>
          <cell r="H281">
            <v>1.1068057255703296</v>
          </cell>
          <cell r="I281">
            <v>1.073921801402147</v>
          </cell>
          <cell r="J281">
            <v>1.0704487514728671</v>
          </cell>
          <cell r="K281">
            <v>1.0571876023022773</v>
          </cell>
          <cell r="L281">
            <v>1.0571876023022773</v>
          </cell>
          <cell r="M281">
            <v>1.0856651935396571</v>
          </cell>
          <cell r="N281">
            <v>1.0995838693992519</v>
          </cell>
          <cell r="O281">
            <v>1.0265283770764262</v>
          </cell>
          <cell r="P281">
            <v>1.0611641401255907</v>
          </cell>
          <cell r="Q281">
            <v>1.0818006249637027</v>
          </cell>
          <cell r="R281">
            <v>1.0207259273656659</v>
          </cell>
          <cell r="S281">
            <v>1.0749849312756927</v>
          </cell>
          <cell r="T281">
            <v>1.0791745864907671</v>
          </cell>
          <cell r="U281">
            <v>1.1413036850988005</v>
          </cell>
          <cell r="V281">
            <v>1.0261941271783963</v>
          </cell>
          <cell r="W281">
            <v>0.99804007407528783</v>
          </cell>
          <cell r="X281">
            <v>0.98528873315399745</v>
          </cell>
          <cell r="Y281">
            <v>1</v>
          </cell>
          <cell r="Z281">
            <v>1.0690685035590697</v>
          </cell>
        </row>
        <row r="282">
          <cell r="C282">
            <v>1.0513954680413118</v>
          </cell>
          <cell r="D282">
            <v>1.0594888691226987</v>
          </cell>
          <cell r="E282">
            <v>1.0268068276744466</v>
          </cell>
          <cell r="F282">
            <v>0.99251962528803839</v>
          </cell>
          <cell r="G282">
            <v>1.0475867305284627</v>
          </cell>
          <cell r="H282">
            <v>1.0352991617334417</v>
          </cell>
          <cell r="I282">
            <v>1.0045397444849606</v>
          </cell>
          <cell r="J282">
            <v>1.0012910752764697</v>
          </cell>
          <cell r="K282">
            <v>0.98888667918169959</v>
          </cell>
          <cell r="L282">
            <v>0.98888667918169959</v>
          </cell>
          <cell r="M282">
            <v>1.0155244401320729</v>
          </cell>
          <cell r="N282">
            <v>1.0285438825843176</v>
          </cell>
          <cell r="O282">
            <v>0.96020823142668421</v>
          </cell>
          <cell r="P282">
            <v>0.99260630782109449</v>
          </cell>
          <cell r="Q282">
            <v>1.0119095468272108</v>
          </cell>
          <cell r="R282">
            <v>0.95478065621383001</v>
          </cell>
          <cell r="S282">
            <v>1.0055341895275434</v>
          </cell>
          <cell r="T282">
            <v>1.0094531668438953</v>
          </cell>
          <cell r="U282">
            <v>1.0675683375754224</v>
          </cell>
          <cell r="V282">
            <v>0.95989557616005072</v>
          </cell>
          <cell r="W282">
            <v>0.93356045075940519</v>
          </cell>
          <cell r="X282">
            <v>0.92163292611637293</v>
          </cell>
          <cell r="Y282">
            <v>0.93539375322616702</v>
          </cell>
          <cell r="Z282">
            <v>1</v>
          </cell>
        </row>
        <row r="287">
          <cell r="C287">
            <v>1</v>
          </cell>
          <cell r="D287">
            <v>1.0076977705605525</v>
          </cell>
          <cell r="E287">
            <v>0.97661332855783334</v>
          </cell>
          <cell r="F287">
            <v>0.94400219085692305</v>
          </cell>
          <cell r="G287">
            <v>0.99637744537748052</v>
          </cell>
          <cell r="H287">
            <v>0.98469053101602522</v>
          </cell>
          <cell r="I287">
            <v>0.95543472938528007</v>
          </cell>
          <cell r="J287">
            <v>0.95234486519312878</v>
          </cell>
          <cell r="K287">
            <v>0.94054683441230502</v>
          </cell>
          <cell r="L287">
            <v>0.94054683441230502</v>
          </cell>
          <cell r="M287">
            <v>0.96588245907501902</v>
          </cell>
          <cell r="N287">
            <v>0.97826547084175153</v>
          </cell>
          <cell r="O287">
            <v>0.913270278038668</v>
          </cell>
          <cell r="P287">
            <v>0.94408463607919291</v>
          </cell>
          <cell r="Q287">
            <v>0.96244427295500823</v>
          </cell>
          <cell r="R287">
            <v>0.90810801951860276</v>
          </cell>
          <cell r="S287">
            <v>0.95638056287306883</v>
          </cell>
          <cell r="T287">
            <v>0.96010796843593738</v>
          </cell>
          <cell r="U287">
            <v>1.0153822895624991</v>
          </cell>
          <cell r="V287">
            <v>0.91297290633017469</v>
          </cell>
          <cell r="W287">
            <v>0.88792512345385477</v>
          </cell>
          <cell r="X287">
            <v>0.87658065317070577</v>
          </cell>
          <cell r="Y287">
            <v>0.88966880841587681</v>
          </cell>
          <cell r="Z287">
            <v>0.95111690167634211</v>
          </cell>
        </row>
        <row r="288">
          <cell r="C288">
            <v>0.99236103245889828</v>
          </cell>
          <cell r="D288">
            <v>1</v>
          </cell>
          <cell r="E288">
            <v>0.96915301104077278</v>
          </cell>
          <cell r="F288">
            <v>0.9367909887622381</v>
          </cell>
          <cell r="G288">
            <v>0.98876615041355609</v>
          </cell>
          <cell r="H288">
            <v>0.97716851201156363</v>
          </cell>
          <cell r="I288">
            <v>0.94813619449986464</v>
          </cell>
          <cell r="J288">
            <v>0.94506993367998371</v>
          </cell>
          <cell r="K288">
            <v>0.93336202767334342</v>
          </cell>
          <cell r="L288">
            <v>0.93336202767334342</v>
          </cell>
          <cell r="M288">
            <v>0.95850411432162552</v>
          </cell>
          <cell r="N288">
            <v>0.97079253266341092</v>
          </cell>
          <cell r="O288">
            <v>0.90629383602847768</v>
          </cell>
          <cell r="P288">
            <v>0.93687280418813113</v>
          </cell>
          <cell r="Q288">
            <v>0.95509219239378562</v>
          </cell>
          <cell r="R288">
            <v>0.90117101183368598</v>
          </cell>
          <cell r="S288">
            <v>0.94907480279634093</v>
          </cell>
          <cell r="T288">
            <v>0.95277373482910221</v>
          </cell>
          <cell r="U288">
            <v>1.0076258172107215</v>
          </cell>
          <cell r="V288">
            <v>0.90599873593281322</v>
          </cell>
          <cell r="W288">
            <v>0.88114229225686214</v>
          </cell>
          <cell r="X288">
            <v>0.86988448201397706</v>
          </cell>
          <cell r="Y288">
            <v>0.88287265726605735</v>
          </cell>
          <cell r="Z288">
            <v>0.94385135053664326</v>
          </cell>
        </row>
        <row r="289">
          <cell r="C289">
            <v>1.0239467051680544</v>
          </cell>
          <cell r="D289">
            <v>1.0318288119706718</v>
          </cell>
          <cell r="E289">
            <v>1</v>
          </cell>
          <cell r="F289">
            <v>0.9666079329993712</v>
          </cell>
          <cell r="G289">
            <v>1.0202374022980343</v>
          </cell>
          <cell r="H289">
            <v>1.008270624844041</v>
          </cell>
          <cell r="I289">
            <v>0.97831424315718918</v>
          </cell>
          <cell r="J289">
            <v>0.9751503868982192</v>
          </cell>
          <cell r="K289">
            <v>0.96306983215272324</v>
          </cell>
          <cell r="L289">
            <v>0.96306983215272324</v>
          </cell>
          <cell r="M289">
            <v>0.98901216154948379</v>
          </cell>
          <cell r="N289">
            <v>1.001691705648087</v>
          </cell>
          <cell r="O289">
            <v>0.935140092125607</v>
          </cell>
          <cell r="P289">
            <v>0.96669235251307117</v>
          </cell>
          <cell r="Q289">
            <v>0.98549164220014418</v>
          </cell>
          <cell r="R289">
            <v>0.92985421452276051</v>
          </cell>
          <cell r="S289">
            <v>0.97928272624064816</v>
          </cell>
          <cell r="T289">
            <v>0.98309939088557241</v>
          </cell>
          <cell r="U289">
            <v>1.0396973498835163</v>
          </cell>
          <cell r="V289">
            <v>0.93483559934448501</v>
          </cell>
          <cell r="W289">
            <v>0.9091880045965125</v>
          </cell>
          <cell r="X289">
            <v>0.89757187162820518</v>
          </cell>
          <cell r="Y289">
            <v>0.91097344506822608</v>
          </cell>
          <cell r="Z289">
            <v>0.97389301770113879</v>
          </cell>
        </row>
        <row r="290">
          <cell r="C290">
            <v>1.0593195754050577</v>
          </cell>
          <cell r="D290">
            <v>1.0674739744468278</v>
          </cell>
          <cell r="E290">
            <v>1.0345456165428042</v>
          </cell>
          <cell r="F290">
            <v>1</v>
          </cell>
          <cell r="G290">
            <v>1.0554821323804489</v>
          </cell>
          <cell r="H290">
            <v>1.0431019552212766</v>
          </cell>
          <cell r="I290">
            <v>1.0121107118596611</v>
          </cell>
          <cell r="J290">
            <v>1.0088375582355722</v>
          </cell>
          <cell r="K290">
            <v>0.99633967327821404</v>
          </cell>
          <cell r="L290">
            <v>0.99633967327821404</v>
          </cell>
          <cell r="M290">
            <v>1.0231781964385422</v>
          </cell>
          <cell r="N290">
            <v>1.0362957632055132</v>
          </cell>
          <cell r="O290">
            <v>0.96744508316198075</v>
          </cell>
          <cell r="P290">
            <v>1.000087335837849</v>
          </cell>
          <cell r="Q290">
            <v>1.0195360585777287</v>
          </cell>
          <cell r="R290">
            <v>0.96197660165837418</v>
          </cell>
          <cell r="S290">
            <v>1.0131126517883495</v>
          </cell>
          <cell r="T290">
            <v>1.0170611654665698</v>
          </cell>
          <cell r="U290">
            <v>1.0756143358531618</v>
          </cell>
          <cell r="V290">
            <v>0.96713007149000219</v>
          </cell>
          <cell r="W290">
            <v>0.94059646476862091</v>
          </cell>
          <cell r="X290">
            <v>0.92857904532508018</v>
          </cell>
          <cell r="Y290">
            <v>0.9424435843822303</v>
          </cell>
          <cell r="Z290">
            <v>1.0075367524443568</v>
          </cell>
        </row>
        <row r="291">
          <cell r="C291">
            <v>1.0036357252357786</v>
          </cell>
          <cell r="D291">
            <v>1.0113614827750175</v>
          </cell>
          <cell r="E291">
            <v>0.98016402628206878</v>
          </cell>
          <cell r="F291">
            <v>0.94743432344485179</v>
          </cell>
          <cell r="G291">
            <v>1</v>
          </cell>
          <cell r="H291">
            <v>0.98827059522907235</v>
          </cell>
          <cell r="I291">
            <v>0.95890842754204542</v>
          </cell>
          <cell r="J291">
            <v>0.95580732945267566</v>
          </cell>
          <cell r="K291">
            <v>0.94396640427360945</v>
          </cell>
          <cell r="L291">
            <v>0.94396640427360945</v>
          </cell>
          <cell r="M291">
            <v>0.96939414230627396</v>
          </cell>
          <cell r="N291">
            <v>0.98182217530138172</v>
          </cell>
          <cell r="O291">
            <v>0.91659067783561965</v>
          </cell>
          <cell r="P291">
            <v>0.94751706841529681</v>
          </cell>
          <cell r="Q291">
            <v>0.96594345588622121</v>
          </cell>
          <cell r="R291">
            <v>0.91140965076197944</v>
          </cell>
          <cell r="S291">
            <v>0.95985769982051461</v>
          </cell>
          <cell r="T291">
            <v>0.96359865720585203</v>
          </cell>
          <cell r="U291">
            <v>1.019073940576624</v>
          </cell>
          <cell r="V291">
            <v>0.91629222496530138</v>
          </cell>
          <cell r="W291">
            <v>0.89115337523267779</v>
          </cell>
          <cell r="X291">
            <v>0.8797676595726337</v>
          </cell>
          <cell r="Y291">
            <v>0.89290339975411948</v>
          </cell>
          <cell r="Z291">
            <v>0.95457490139794221</v>
          </cell>
        </row>
        <row r="292">
          <cell r="C292">
            <v>1.01554749284344</v>
          </cell>
          <cell r="D292">
            <v>1.0233649444366932</v>
          </cell>
          <cell r="E292">
            <v>0.99179721729439441</v>
          </cell>
          <cell r="F292">
            <v>0.95867905816346277</v>
          </cell>
          <cell r="G292">
            <v>1.011868616578852</v>
          </cell>
          <cell r="H292">
            <v>1</v>
          </cell>
          <cell r="I292">
            <v>0.97028934400277167</v>
          </cell>
          <cell r="J292">
            <v>0.96715144016920584</v>
          </cell>
          <cell r="K292">
            <v>0.95516997958925043</v>
          </cell>
          <cell r="L292">
            <v>0.95516997958925043</v>
          </cell>
          <cell r="M292">
            <v>0.9808995096950921</v>
          </cell>
          <cell r="N292">
            <v>0.99347504624864813</v>
          </cell>
          <cell r="O292">
            <v>0.92746934115060065</v>
          </cell>
          <cell r="P292">
            <v>0.95876278520223579</v>
          </cell>
          <cell r="Q292">
            <v>0.97740786840098604</v>
          </cell>
          <cell r="R292">
            <v>0.92222682245313869</v>
          </cell>
          <cell r="S292">
            <v>0.97124988282994307</v>
          </cell>
          <cell r="T292">
            <v>0.9750352402041248</v>
          </cell>
          <cell r="U292">
            <v>1.0311689384428278</v>
          </cell>
          <cell r="V292">
            <v>0.92716734605759765</v>
          </cell>
          <cell r="W292">
            <v>0.90173013295626414</v>
          </cell>
          <cell r="X292">
            <v>0.89020928460257531</v>
          </cell>
          <cell r="Y292">
            <v>0.90350092784775449</v>
          </cell>
          <cell r="Z292">
            <v>0.96590438489842978</v>
          </cell>
        </row>
        <row r="293">
          <cell r="C293">
            <v>1.046643971842423</v>
          </cell>
          <cell r="D293">
            <v>1.0547007969962514</v>
          </cell>
          <cell r="E293">
            <v>1.0221664531560199</v>
          </cell>
          <cell r="F293">
            <v>0.98803420246643892</v>
          </cell>
          <cell r="G293">
            <v>1.042852446884093</v>
          </cell>
          <cell r="H293">
            <v>1.0306204084182371</v>
          </cell>
          <cell r="I293">
            <v>1</v>
          </cell>
          <cell r="J293">
            <v>0.99676601226947315</v>
          </cell>
          <cell r="K293">
            <v>0.98441767447311257</v>
          </cell>
          <cell r="L293">
            <v>0.98441767447311257</v>
          </cell>
          <cell r="M293">
            <v>1.0109350532992043</v>
          </cell>
          <cell r="N293">
            <v>1.0238956579181089</v>
          </cell>
          <cell r="O293">
            <v>0.95586883117202537</v>
          </cell>
          <cell r="P293">
            <v>0.98812049326133489</v>
          </cell>
          <cell r="Q293">
            <v>1.0073364965226228</v>
          </cell>
          <cell r="R293">
            <v>0.9504657844109069</v>
          </cell>
          <cell r="S293">
            <v>1.0009899509183608</v>
          </cell>
          <cell r="T293">
            <v>1.0048912174813491</v>
          </cell>
          <cell r="U293">
            <v>1.0627437524861472</v>
          </cell>
          <cell r="V293">
            <v>0.95555758886593434</v>
          </cell>
          <cell r="W293">
            <v>0.92934147791041632</v>
          </cell>
          <cell r="X293">
            <v>0.91746785647481288</v>
          </cell>
          <cell r="Y293">
            <v>0.93116649526470896</v>
          </cell>
          <cell r="Z293">
            <v>0.9954807716569859</v>
          </cell>
        </row>
        <row r="294">
          <cell r="C294">
            <v>1.0500397876321905</v>
          </cell>
          <cell r="D294">
            <v>1.0581227529968344</v>
          </cell>
          <cell r="E294">
            <v>1.025482852117634</v>
          </cell>
          <cell r="F294">
            <v>0.99123986001172593</v>
          </cell>
          <cell r="G294">
            <v>1.046235961145674</v>
          </cell>
          <cell r="H294">
            <v>1.033964236071496</v>
          </cell>
          <cell r="I294">
            <v>1.0032444803401388</v>
          </cell>
          <cell r="J294">
            <v>1</v>
          </cell>
          <cell r="K294">
            <v>0.98761159826442568</v>
          </cell>
          <cell r="L294">
            <v>0.98761159826442568</v>
          </cell>
          <cell r="M294">
            <v>1.0142150122047908</v>
          </cell>
          <cell r="N294">
            <v>1.0272176672505775</v>
          </cell>
          <cell r="O294">
            <v>0.95897012880251442</v>
          </cell>
          <cell r="P294">
            <v>0.9913264307754095</v>
          </cell>
          <cell r="Q294">
            <v>1.0106047799814948</v>
          </cell>
          <cell r="R294">
            <v>0.95354955196240265</v>
          </cell>
          <cell r="S294">
            <v>1.0042376431347919</v>
          </cell>
          <cell r="T294">
            <v>1.0081515672804455</v>
          </cell>
          <cell r="U294">
            <v>1.0661918036976936</v>
          </cell>
          <cell r="V294">
            <v>0.95865787667688029</v>
          </cell>
          <cell r="W294">
            <v>0.93235670806477211</v>
          </cell>
          <cell r="X294">
            <v>0.92044456289785459</v>
          </cell>
          <cell r="Y294">
            <v>0.93418764665199117</v>
          </cell>
          <cell r="Z294">
            <v>0.99871058944961311</v>
          </cell>
        </row>
        <row r="295">
          <cell r="C295">
            <v>1.0632112760496866</v>
          </cell>
          <cell r="D295">
            <v>1.0713956325101093</v>
          </cell>
          <cell r="E295">
            <v>1.0383463032631057</v>
          </cell>
          <cell r="F295">
            <v>1.0036737739346888</v>
          </cell>
          <cell r="G295">
            <v>1.0593597351269179</v>
          </cell>
          <cell r="H295">
            <v>1.0469340759955916</v>
          </cell>
          <cell r="I295">
            <v>1.0158289778119105</v>
          </cell>
          <cell r="J295">
            <v>1.0125437993613533</v>
          </cell>
          <cell r="K295">
            <v>1</v>
          </cell>
          <cell r="L295">
            <v>1</v>
          </cell>
          <cell r="M295">
            <v>1.0269371218271601</v>
          </cell>
          <cell r="N295">
            <v>1.0401028795690062</v>
          </cell>
          <cell r="O295">
            <v>0.97099925769174422</v>
          </cell>
          <cell r="P295">
            <v>1.0037614306246627</v>
          </cell>
          <cell r="Q295">
            <v>1.023281603575207</v>
          </cell>
          <cell r="R295">
            <v>0.96551068622332725</v>
          </cell>
          <cell r="S295">
            <v>1.0168345986413929</v>
          </cell>
          <cell r="T295">
            <v>1.0207976182662453</v>
          </cell>
          <cell r="U295">
            <v>1.079565899763997</v>
          </cell>
          <cell r="V295">
            <v>0.97068308873809594</v>
          </cell>
          <cell r="W295">
            <v>0.94405200354394847</v>
          </cell>
          <cell r="X295">
            <v>0.93199043481809374</v>
          </cell>
          <cell r="Y295">
            <v>0.94590590905744854</v>
          </cell>
          <cell r="Z295">
            <v>1.011238214703728</v>
          </cell>
        </row>
        <row r="296">
          <cell r="C296">
            <v>1.0632112760496866</v>
          </cell>
          <cell r="D296">
            <v>1.0713956325101093</v>
          </cell>
          <cell r="E296">
            <v>1.0383463032631057</v>
          </cell>
          <cell r="F296">
            <v>1.0036737739346888</v>
          </cell>
          <cell r="G296">
            <v>1.0593597351269179</v>
          </cell>
          <cell r="H296">
            <v>1.0469340759955916</v>
          </cell>
          <cell r="I296">
            <v>1.0158289778119105</v>
          </cell>
          <cell r="J296">
            <v>1.0125437993613533</v>
          </cell>
          <cell r="K296">
            <v>1</v>
          </cell>
          <cell r="L296">
            <v>1</v>
          </cell>
          <cell r="M296">
            <v>1.0269371218271601</v>
          </cell>
          <cell r="N296">
            <v>1.0401028795690062</v>
          </cell>
          <cell r="O296">
            <v>0.97099925769174422</v>
          </cell>
          <cell r="P296">
            <v>1.0037614306246627</v>
          </cell>
          <cell r="Q296">
            <v>1.023281603575207</v>
          </cell>
          <cell r="R296">
            <v>0.96551068622332725</v>
          </cell>
          <cell r="S296">
            <v>1.0168345986413929</v>
          </cell>
          <cell r="T296">
            <v>1.0207976182662453</v>
          </cell>
          <cell r="U296">
            <v>1.079565899763997</v>
          </cell>
          <cell r="V296">
            <v>0.97068308873809594</v>
          </cell>
          <cell r="W296">
            <v>0.94405200354394847</v>
          </cell>
          <cell r="X296">
            <v>0.93199043481809374</v>
          </cell>
          <cell r="Y296">
            <v>0.94590590905744854</v>
          </cell>
          <cell r="Z296">
            <v>1.011238214703728</v>
          </cell>
        </row>
        <row r="297">
          <cell r="C297">
            <v>1.035322663336959</v>
          </cell>
          <cell r="D297">
            <v>1.0432923396554672</v>
          </cell>
          <cell r="E297">
            <v>1.0111099123728686</v>
          </cell>
          <cell r="F297">
            <v>0.97734686243391389</v>
          </cell>
          <cell r="G297">
            <v>1.0315721504370885</v>
          </cell>
          <cell r="H297">
            <v>1.0194724231341956</v>
          </cell>
          <cell r="I297">
            <v>0.98918322867179487</v>
          </cell>
          <cell r="J297">
            <v>0.98598422224702731</v>
          </cell>
          <cell r="K297">
            <v>0.97376945359689338</v>
          </cell>
          <cell r="L297">
            <v>0.97376945359689338</v>
          </cell>
          <cell r="M297">
            <v>1</v>
          </cell>
          <cell r="N297">
            <v>1.0128204127224665</v>
          </cell>
          <cell r="O297">
            <v>0.94552941660547873</v>
          </cell>
          <cell r="P297">
            <v>0.97743221984101369</v>
          </cell>
          <cell r="Q297">
            <v>0.99644036798918223</v>
          </cell>
          <cell r="R297">
            <v>0.94018481336565096</v>
          </cell>
          <cell r="S297">
            <v>0.99016247151744563</v>
          </cell>
          <cell r="T297">
            <v>0.99402153897213164</v>
          </cell>
          <cell r="U297">
            <v>1.0512482963350258</v>
          </cell>
          <cell r="V297">
            <v>0.94522154093624045</v>
          </cell>
          <cell r="W297">
            <v>0.91928900365804311</v>
          </cell>
          <cell r="X297">
            <v>0.90754381647034621</v>
          </cell>
          <cell r="Y297">
            <v>0.92109428021694428</v>
          </cell>
          <cell r="Z297">
            <v>0.98471288378834709</v>
          </cell>
        </row>
        <row r="298">
          <cell r="C298">
            <v>1.0222174141948881</v>
          </cell>
          <cell r="D298">
            <v>1.0300862093123617</v>
          </cell>
          <cell r="E298">
            <v>0.99831115138665105</v>
          </cell>
          <cell r="F298">
            <v>0.96497547853207311</v>
          </cell>
          <cell r="G298">
            <v>1.0185143757758766</v>
          </cell>
          <cell r="H298">
            <v>1.0065678083973926</v>
          </cell>
          <cell r="I298">
            <v>0.97666201850421364</v>
          </cell>
          <cell r="J298">
            <v>0.97350350551949949</v>
          </cell>
          <cell r="K298">
            <v>0.96144335300213402</v>
          </cell>
          <cell r="L298">
            <v>0.96144335300213402</v>
          </cell>
          <cell r="M298">
            <v>0.98734186973186577</v>
          </cell>
          <cell r="N298">
            <v>1</v>
          </cell>
          <cell r="O298">
            <v>0.93356078207773363</v>
          </cell>
          <cell r="P298">
            <v>0.96505975547399458</v>
          </cell>
          <cell r="Q298">
            <v>0.98382729600674756</v>
          </cell>
          <cell r="R298">
            <v>0.92828383152194704</v>
          </cell>
          <cell r="S298">
            <v>0.97762886596636012</v>
          </cell>
          <cell r="T298">
            <v>0.98143908484249121</v>
          </cell>
          <cell r="U298">
            <v>1.0379414584558628</v>
          </cell>
          <cell r="V298">
            <v>0.9332568035388229</v>
          </cell>
          <cell r="W298">
            <v>0.90765252369567628</v>
          </cell>
          <cell r="X298">
            <v>0.89605600861742485</v>
          </cell>
          <cell r="Y298">
            <v>0.90943494882872489</v>
          </cell>
          <cell r="Z298">
            <v>0.97224825982864405</v>
          </cell>
        </row>
        <row r="299">
          <cell r="C299">
            <v>1.0949661059238587</v>
          </cell>
          <cell r="D299">
            <v>1.1033949037788424</v>
          </cell>
          <cell r="E299">
            <v>1.0693584933643088</v>
          </cell>
          <cell r="F299">
            <v>1.0336504029061964</v>
          </cell>
          <cell r="G299">
            <v>1.090999531395342</v>
          </cell>
          <cell r="H299">
            <v>1.0782027562867138</v>
          </cell>
          <cell r="I299">
            <v>1.0461686450994159</v>
          </cell>
          <cell r="J299">
            <v>1.0427853485371024</v>
          </cell>
          <cell r="K299">
            <v>1.0298669047154538</v>
          </cell>
          <cell r="L299">
            <v>1.0298669047154538</v>
          </cell>
          <cell r="M299">
            <v>1.0576085549935343</v>
          </cell>
          <cell r="N299">
            <v>1.0711675331673629</v>
          </cell>
          <cell r="O299">
            <v>1</v>
          </cell>
          <cell r="P299">
            <v>1.0337406776301772</v>
          </cell>
          <cell r="Q299">
            <v>1.0538438577262648</v>
          </cell>
          <cell r="R299">
            <v>0.99434750189051191</v>
          </cell>
          <cell r="S299">
            <v>1.0472043007103924</v>
          </cell>
          <cell r="T299">
            <v>1.0512856834647655</v>
          </cell>
          <cell r="U299">
            <v>1.1118091916263015</v>
          </cell>
          <cell r="V299">
            <v>0.99967438805833919</v>
          </cell>
          <cell r="W299">
            <v>0.97224791478022887</v>
          </cell>
          <cell r="X299">
            <v>0.95982610433052029</v>
          </cell>
          <cell r="Y299">
            <v>0.97415719071305218</v>
          </cell>
          <cell r="Z299">
            <v>1.0414407701069099</v>
          </cell>
        </row>
        <row r="300">
          <cell r="C300">
            <v>1.0592270669216957</v>
          </cell>
          <cell r="D300">
            <v>1.067380753854386</v>
          </cell>
          <cell r="E300">
            <v>1.0344552715249482</v>
          </cell>
          <cell r="F300">
            <v>0.99991267178903342</v>
          </cell>
          <cell r="G300">
            <v>1.0553899590141207</v>
          </cell>
          <cell r="H300">
            <v>1.0430108629936714</v>
          </cell>
          <cell r="I300">
            <v>1.0120223260418943</v>
          </cell>
          <cell r="J300">
            <v>1.0087494582564556</v>
          </cell>
          <cell r="K300">
            <v>0.99625266471703156</v>
          </cell>
          <cell r="L300">
            <v>0.99625266471703156</v>
          </cell>
          <cell r="M300">
            <v>1.0230888441171471</v>
          </cell>
          <cell r="N300">
            <v>1.0362052653504801</v>
          </cell>
          <cell r="O300">
            <v>0.9673605979136598</v>
          </cell>
          <cell r="P300">
            <v>1</v>
          </cell>
          <cell r="Q300">
            <v>1.0194470243177172</v>
          </cell>
          <cell r="R300">
            <v>0.96189259396275961</v>
          </cell>
          <cell r="S300">
            <v>1.0130241784729612</v>
          </cell>
          <cell r="T300">
            <v>1.016972347334546</v>
          </cell>
          <cell r="U300">
            <v>1.0755204043775217</v>
          </cell>
          <cell r="V300">
            <v>0.96704561375108689</v>
          </cell>
          <cell r="W300">
            <v>0.94051432416211123</v>
          </cell>
          <cell r="X300">
            <v>0.92849795417831082</v>
          </cell>
          <cell r="Y300">
            <v>0.94236128247006923</v>
          </cell>
          <cell r="Z300">
            <v>1.0074487660622826</v>
          </cell>
        </row>
        <row r="301">
          <cell r="C301">
            <v>1.0390211964477527</v>
          </cell>
          <cell r="D301">
            <v>1.0470193432255583</v>
          </cell>
          <cell r="E301">
            <v>1.0147219491049821</v>
          </cell>
          <cell r="F301">
            <v>0.98083828579345989</v>
          </cell>
          <cell r="G301">
            <v>1.0352572854096651</v>
          </cell>
          <cell r="H301">
            <v>1.0231143336670434</v>
          </cell>
          <cell r="I301">
            <v>0.9927169356536284</v>
          </cell>
          <cell r="J301">
            <v>0.98950650126383843</v>
          </cell>
          <cell r="K301">
            <v>0.97724809720621941</v>
          </cell>
          <cell r="L301">
            <v>0.97724809720621941</v>
          </cell>
          <cell r="M301">
            <v>1.0035723482560237</v>
          </cell>
          <cell r="N301">
            <v>1.0164385599575207</v>
          </cell>
          <cell r="O301">
            <v>0.94890717696790849</v>
          </cell>
          <cell r="P301">
            <v>0.98092394812694417</v>
          </cell>
          <cell r="Q301">
            <v>1</v>
          </cell>
          <cell r="R301">
            <v>0.94354348094401774</v>
          </cell>
          <cell r="S301">
            <v>0.9936996766957511</v>
          </cell>
          <cell r="T301">
            <v>0.9975725300833288</v>
          </cell>
          <cell r="U301">
            <v>1.0550037213530861</v>
          </cell>
          <cell r="V301">
            <v>0.94859820145956009</v>
          </cell>
          <cell r="W301">
            <v>0.92257302412704267</v>
          </cell>
          <cell r="X301">
            <v>0.91078587904037922</v>
          </cell>
          <cell r="Y301">
            <v>0.92438474976251073</v>
          </cell>
          <cell r="Z301">
            <v>0.98823062114143245</v>
          </cell>
        </row>
        <row r="302">
          <cell r="C302">
            <v>1.1011905836159339</v>
          </cell>
          <cell r="D302">
            <v>1.1096672960720504</v>
          </cell>
          <cell r="E302">
            <v>1.0754374012417003</v>
          </cell>
          <cell r="F302">
            <v>1.0395263234844552</v>
          </cell>
          <cell r="G302">
            <v>1.0972014605769811</v>
          </cell>
          <cell r="H302">
            <v>1.0843319405306207</v>
          </cell>
          <cell r="I302">
            <v>1.0521157272587083</v>
          </cell>
          <cell r="J302">
            <v>1.0487131979056594</v>
          </cell>
          <cell r="K302">
            <v>1.0357213175046052</v>
          </cell>
          <cell r="L302">
            <v>1.0357213175046052</v>
          </cell>
          <cell r="M302">
            <v>1.0636206688132135</v>
          </cell>
          <cell r="N302">
            <v>1.0772567247675446</v>
          </cell>
          <cell r="O302">
            <v>1.0056846304724869</v>
          </cell>
          <cell r="P302">
            <v>1.0396171113868828</v>
          </cell>
          <cell r="Q302">
            <v>1.0598345706331387</v>
          </cell>
          <cell r="R302">
            <v>1</v>
          </cell>
          <cell r="S302">
            <v>1.0531572701891301</v>
          </cell>
          <cell r="T302">
            <v>1.0572618540962784</v>
          </cell>
          <cell r="U302">
            <v>1.1181294160366113</v>
          </cell>
          <cell r="V302">
            <v>1.0053571675472603</v>
          </cell>
          <cell r="W302">
            <v>0.97777478490340042</v>
          </cell>
          <cell r="X302">
            <v>0.9652823610514859</v>
          </cell>
          <cell r="Y302">
            <v>0.97969491436437184</v>
          </cell>
          <cell r="Z302">
            <v>1.04736097604395</v>
          </cell>
        </row>
        <row r="303">
          <cell r="C303">
            <v>1.045608870380943</v>
          </cell>
          <cell r="D303">
            <v>1.053657727561214</v>
          </cell>
          <cell r="E303">
            <v>1.0211555592723289</v>
          </cell>
          <cell r="F303">
            <v>0.98705706441904273</v>
          </cell>
          <cell r="G303">
            <v>1.0418210951341971</v>
          </cell>
          <cell r="H303">
            <v>1.029601153810477</v>
          </cell>
          <cell r="I303">
            <v>0.99901102811526465</v>
          </cell>
          <cell r="J303">
            <v>0.99578023870767896</v>
          </cell>
          <cell r="K303">
            <v>0.98344411307022206</v>
          </cell>
          <cell r="L303">
            <v>0.98344411307022206</v>
          </cell>
          <cell r="M303">
            <v>1.0099352669541981</v>
          </cell>
          <cell r="N303">
            <v>1.0228830538995253</v>
          </cell>
          <cell r="O303">
            <v>0.95492350377250135</v>
          </cell>
          <cell r="P303">
            <v>0.98714326987476864</v>
          </cell>
          <cell r="Q303">
            <v>1.0063402690490941</v>
          </cell>
          <cell r="R303">
            <v>0.94952580047272162</v>
          </cell>
          <cell r="S303">
            <v>1</v>
          </cell>
          <cell r="T303">
            <v>1.0038974083200425</v>
          </cell>
          <cell r="U303">
            <v>1.0616927287942601</v>
          </cell>
          <cell r="V303">
            <v>0.95461256927630045</v>
          </cell>
          <cell r="W303">
            <v>0.92842238531744448</v>
          </cell>
          <cell r="X303">
            <v>0.91656050655961085</v>
          </cell>
          <cell r="Y303">
            <v>0.93024559778088456</v>
          </cell>
          <cell r="Z303">
            <v>0.99449626916202249</v>
          </cell>
        </row>
        <row r="304">
          <cell r="C304">
            <v>1.0415495265902737</v>
          </cell>
          <cell r="D304">
            <v>1.0495671358734178</v>
          </cell>
          <cell r="E304">
            <v>1.0171911500211628</v>
          </cell>
          <cell r="F304">
            <v>0.98322503498720937</v>
          </cell>
          <cell r="G304">
            <v>1.0377764565381411</v>
          </cell>
          <cell r="H304">
            <v>1.0256039564176662</v>
          </cell>
          <cell r="I304">
            <v>0.99513259007914467</v>
          </cell>
          <cell r="J304">
            <v>0.99191434349258134</v>
          </cell>
          <cell r="K304">
            <v>0.97962611011811673</v>
          </cell>
          <cell r="L304">
            <v>0.97962611011811673</v>
          </cell>
          <cell r="M304">
            <v>1.0060144179914354</v>
          </cell>
          <cell r="N304">
            <v>1.0189119380348375</v>
          </cell>
          <cell r="O304">
            <v>0.9512162257401422</v>
          </cell>
          <cell r="P304">
            <v>0.98331090576943414</v>
          </cell>
          <cell r="Q304">
            <v>1.0024333768658089</v>
          </cell>
          <cell r="R304">
            <v>0.94583947782243172</v>
          </cell>
          <cell r="S304">
            <v>0.99611772250058439</v>
          </cell>
          <cell r="T304">
            <v>1</v>
          </cell>
          <cell r="U304">
            <v>1.0575709430019691</v>
          </cell>
          <cell r="V304">
            <v>0.95090649837793972</v>
          </cell>
          <cell r="W304">
            <v>0.92481799198097281</v>
          </cell>
          <cell r="X304">
            <v>0.91300216432814141</v>
          </cell>
          <cell r="Y304">
            <v>0.92663412622768937</v>
          </cell>
          <cell r="Z304">
            <v>0.9906353586730019</v>
          </cell>
        </row>
        <row r="305">
          <cell r="C305">
            <v>0.9848507407302457</v>
          </cell>
          <cell r="D305">
            <v>0.99243189576877744</v>
          </cell>
          <cell r="E305">
            <v>0.96181836003721299</v>
          </cell>
          <cell r="F305">
            <v>0.92970125691641547</v>
          </cell>
          <cell r="G305">
            <v>0.98128306512692165</v>
          </cell>
          <cell r="H305">
            <v>0.9697731988611914</v>
          </cell>
          <cell r="I305">
            <v>0.94096060095449496</v>
          </cell>
          <cell r="J305">
            <v>0.93791754591609899</v>
          </cell>
          <cell r="K305">
            <v>0.9262982465624463</v>
          </cell>
          <cell r="L305">
            <v>0.9262982465624463</v>
          </cell>
          <cell r="M305">
            <v>0.95125005527838369</v>
          </cell>
          <cell r="N305">
            <v>0.96344547358932164</v>
          </cell>
          <cell r="O305">
            <v>0.89943490981329965</v>
          </cell>
          <cell r="P305">
            <v>0.92978245315463759</v>
          </cell>
          <cell r="Q305">
            <v>0.9478639551313226</v>
          </cell>
          <cell r="R305">
            <v>0.89435085568597239</v>
          </cell>
          <cell r="S305">
            <v>0.94189210576555127</v>
          </cell>
          <cell r="T305">
            <v>0.94556304389514434</v>
          </cell>
          <cell r="U305">
            <v>1</v>
          </cell>
          <cell r="V305">
            <v>0.89914204306591772</v>
          </cell>
          <cell r="W305">
            <v>0.87447371554652376</v>
          </cell>
          <cell r="X305">
            <v>0.86330110558497219</v>
          </cell>
          <cell r="Y305">
            <v>0.87619098497297132</v>
          </cell>
          <cell r="Z305">
            <v>0.93670818513700183</v>
          </cell>
        </row>
        <row r="306">
          <cell r="C306">
            <v>1.0953227560932155</v>
          </cell>
          <cell r="D306">
            <v>1.1037542993593732</v>
          </cell>
          <cell r="E306">
            <v>1.0697068026733352</v>
          </cell>
          <cell r="F306">
            <v>1.0339870814474386</v>
          </cell>
          <cell r="G306">
            <v>1.0913548895799792</v>
          </cell>
          <cell r="H306">
            <v>1.0785539463313647</v>
          </cell>
          <cell r="I306">
            <v>1.0465094010574605</v>
          </cell>
          <cell r="J306">
            <v>1.0431250024945597</v>
          </cell>
          <cell r="K306">
            <v>1.0302023509032352</v>
          </cell>
          <cell r="L306">
            <v>1.0302023509032352</v>
          </cell>
          <cell r="M306">
            <v>1.0579530371361423</v>
          </cell>
          <cell r="N306">
            <v>1.0715164317132144</v>
          </cell>
          <cell r="O306">
            <v>1.000325717999331</v>
          </cell>
          <cell r="P306">
            <v>1.0340773855755219</v>
          </cell>
          <cell r="Q306">
            <v>1.0541871136392105</v>
          </cell>
          <cell r="R306">
            <v>0.99467137876946754</v>
          </cell>
          <cell r="S306">
            <v>1.0475453940001105</v>
          </cell>
          <cell r="T306">
            <v>1.0516281061343089</v>
          </cell>
          <cell r="U306">
            <v>1.1121713278918359</v>
          </cell>
          <cell r="V306">
            <v>1</v>
          </cell>
          <cell r="W306">
            <v>0.97256459342588486</v>
          </cell>
          <cell r="X306">
            <v>0.96013873696892849</v>
          </cell>
          <cell r="Y306">
            <v>0.97447449124424512</v>
          </cell>
          <cell r="Z306">
            <v>1.0417799861109709</v>
          </cell>
        </row>
        <row r="307">
          <cell r="C307">
            <v>1.1262210895781346</v>
          </cell>
          <cell r="D307">
            <v>1.1348904811261626</v>
          </cell>
          <cell r="E307">
            <v>1.0998825269849317</v>
          </cell>
          <cell r="F307">
            <v>1.06315517595103</v>
          </cell>
          <cell r="G307">
            <v>1.1221412921641043</v>
          </cell>
          <cell r="H307">
            <v>1.1089792427381397</v>
          </cell>
          <cell r="I307">
            <v>1.0760307419490802</v>
          </cell>
          <cell r="J307">
            <v>1.0725508717319472</v>
          </cell>
          <cell r="K307">
            <v>1.0592636806510913</v>
          </cell>
          <cell r="L307">
            <v>1.0592636806510913</v>
          </cell>
          <cell r="M307">
            <v>1.0877971954638759</v>
          </cell>
          <cell r="N307">
            <v>1.1017432044680644</v>
          </cell>
          <cell r="O307">
            <v>1.0285442476120346</v>
          </cell>
          <cell r="P307">
            <v>1.0632480274990852</v>
          </cell>
          <cell r="Q307">
            <v>1.0839250377456249</v>
          </cell>
          <cell r="R307">
            <v>1.0227304031968827</v>
          </cell>
          <cell r="S307">
            <v>1.0770959595702572</v>
          </cell>
          <cell r="T307">
            <v>1.0812938423245706</v>
          </cell>
          <cell r="U307">
            <v>1.1435449484894185</v>
          </cell>
          <cell r="V307">
            <v>1.0282093413224855</v>
          </cell>
          <cell r="W307">
            <v>1</v>
          </cell>
          <cell r="X307">
            <v>0.9872236183170251</v>
          </cell>
          <cell r="Y307">
            <v>1.0019637747778094</v>
          </cell>
          <cell r="Z307">
            <v>1.0711679133221095</v>
          </cell>
        </row>
        <row r="308">
          <cell r="C308">
            <v>1.140796339028098</v>
          </cell>
          <cell r="D308">
            <v>1.1495779275022546</v>
          </cell>
          <cell r="E308">
            <v>1.1141169098648214</v>
          </cell>
          <cell r="F308">
            <v>1.0769142433640817</v>
          </cell>
          <cell r="G308">
            <v>1.1366637419767984</v>
          </cell>
          <cell r="H308">
            <v>1.1233313528587152</v>
          </cell>
          <cell r="I308">
            <v>1.0899564414630289</v>
          </cell>
          <cell r="J308">
            <v>1.0864315357045289</v>
          </cell>
          <cell r="K308">
            <v>1.0729723853820241</v>
          </cell>
          <cell r="L308">
            <v>1.0729723853820241</v>
          </cell>
          <cell r="M308">
            <v>1.1018751732442384</v>
          </cell>
          <cell r="N308">
            <v>1.1160016677338687</v>
          </cell>
          <cell r="O308">
            <v>1.0418553897296856</v>
          </cell>
          <cell r="P308">
            <v>1.0770082965718175</v>
          </cell>
          <cell r="Q308">
            <v>1.0979529031056328</v>
          </cell>
          <cell r="R308">
            <v>1.0359663041088785</v>
          </cell>
          <cell r="S308">
            <v>1.0910354448432287</v>
          </cell>
          <cell r="T308">
            <v>1.0952876554634221</v>
          </cell>
          <cell r="U308">
            <v>1.1583443986468669</v>
          </cell>
          <cell r="V308">
            <v>1.0415161491733058</v>
          </cell>
          <cell r="W308">
            <v>1.0129417301672294</v>
          </cell>
          <cell r="X308">
            <v>1</v>
          </cell>
          <cell r="Y308">
            <v>1.0149309195883225</v>
          </cell>
          <cell r="Z308">
            <v>1.0850306794201185</v>
          </cell>
        </row>
        <row r="309">
          <cell r="C309">
            <v>1.1240137796677128</v>
          </cell>
          <cell r="D309">
            <v>1.1326661798504944</v>
          </cell>
          <cell r="E309">
            <v>1.0977268387061561</v>
          </cell>
          <cell r="F309">
            <v>1.0610714705596918</v>
          </cell>
          <cell r="G309">
            <v>1.119941978354402</v>
          </cell>
          <cell r="H309">
            <v>1.1068057255703296</v>
          </cell>
          <cell r="I309">
            <v>1.073921801402147</v>
          </cell>
          <cell r="J309">
            <v>1.0704487514728671</v>
          </cell>
          <cell r="K309">
            <v>1.0571876023022773</v>
          </cell>
          <cell r="L309">
            <v>1.0571876023022773</v>
          </cell>
          <cell r="M309">
            <v>1.0856651935396571</v>
          </cell>
          <cell r="N309">
            <v>1.0995838693992519</v>
          </cell>
          <cell r="O309">
            <v>1.0265283770764262</v>
          </cell>
          <cell r="P309">
            <v>1.0611641401255907</v>
          </cell>
          <cell r="Q309">
            <v>1.0818006249637027</v>
          </cell>
          <cell r="R309">
            <v>1.0207259273656659</v>
          </cell>
          <cell r="S309">
            <v>1.0749849312756927</v>
          </cell>
          <cell r="T309">
            <v>1.0791745864907671</v>
          </cell>
          <cell r="U309">
            <v>1.1413036850988005</v>
          </cell>
          <cell r="V309">
            <v>1.0261941271783963</v>
          </cell>
          <cell r="W309">
            <v>0.99804007407528783</v>
          </cell>
          <cell r="X309">
            <v>0.98528873315399745</v>
          </cell>
          <cell r="Y309">
            <v>1</v>
          </cell>
          <cell r="Z309">
            <v>1.0690685035590697</v>
          </cell>
        </row>
        <row r="310">
          <cell r="C310">
            <v>1.0513954680413118</v>
          </cell>
          <cell r="D310">
            <v>1.0594888691226987</v>
          </cell>
          <cell r="E310">
            <v>1.0268068276744466</v>
          </cell>
          <cell r="F310">
            <v>0.99251962528803839</v>
          </cell>
          <cell r="G310">
            <v>1.0475867305284627</v>
          </cell>
          <cell r="H310">
            <v>1.0352991617334417</v>
          </cell>
          <cell r="I310">
            <v>1.0045397444849606</v>
          </cell>
          <cell r="J310">
            <v>1.0012910752764697</v>
          </cell>
          <cell r="K310">
            <v>0.98888667918169959</v>
          </cell>
          <cell r="L310">
            <v>0.98888667918169959</v>
          </cell>
          <cell r="M310">
            <v>1.0155244401320729</v>
          </cell>
          <cell r="N310">
            <v>1.0285438825843176</v>
          </cell>
          <cell r="O310">
            <v>0.96020823142668421</v>
          </cell>
          <cell r="P310">
            <v>0.99260630782109449</v>
          </cell>
          <cell r="Q310">
            <v>1.0119095468272108</v>
          </cell>
          <cell r="R310">
            <v>0.95478065621383001</v>
          </cell>
          <cell r="S310">
            <v>1.0055341895275434</v>
          </cell>
          <cell r="T310">
            <v>1.0094531668438953</v>
          </cell>
          <cell r="U310">
            <v>1.0675683375754224</v>
          </cell>
          <cell r="V310">
            <v>0.95989557616005072</v>
          </cell>
          <cell r="W310">
            <v>0.93356045075940519</v>
          </cell>
          <cell r="X310">
            <v>0.92163292611637293</v>
          </cell>
          <cell r="Y310">
            <v>0.93539375322616702</v>
          </cell>
          <cell r="Z310">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21">
          <cell r="CI121">
            <v>1199.7543236906586</v>
          </cell>
          <cell r="CJ121">
            <v>1191.4317316890103</v>
          </cell>
          <cell r="CK121">
            <v>1182.2822067277068</v>
          </cell>
          <cell r="CL121">
            <v>1172.3121923497815</v>
          </cell>
          <cell r="CM121">
            <v>1161.5272149454943</v>
          </cell>
          <cell r="CN121">
            <v>1149.9370549992736</v>
          </cell>
          <cell r="CO121">
            <v>1137.3457205901232</v>
          </cell>
          <cell r="CP121">
            <v>1120.6225832505331</v>
          </cell>
          <cell r="CQ121">
            <v>1099.25214556526</v>
          </cell>
          <cell r="CR121">
            <v>1072.7851363817817</v>
          </cell>
          <cell r="CS121">
            <v>1041.275360144969</v>
          </cell>
          <cell r="CT121">
            <v>1004.5680149449518</v>
          </cell>
          <cell r="CU121">
            <v>962.58538264741287</v>
          </cell>
          <cell r="CV121">
            <v>915.64115926059048</v>
          </cell>
          <cell r="CW121">
            <v>863.6525549269835</v>
          </cell>
          <cell r="CX121">
            <v>806.65870170252219</v>
          </cell>
          <cell r="CY121">
            <v>744.69918021680769</v>
          </cell>
        </row>
        <row r="122">
          <cell r="CI122">
            <v>523.89563381579148</v>
          </cell>
          <cell r="CJ122">
            <v>498.02966004278494</v>
          </cell>
          <cell r="CK122">
            <v>470.80876729539506</v>
          </cell>
          <cell r="CL122">
            <v>442.55105848463927</v>
          </cell>
          <cell r="CM122">
            <v>413.5738120365624</v>
          </cell>
          <cell r="CN122">
            <v>384.20199303976267</v>
          </cell>
          <cell r="CO122">
            <v>354.26038809150862</v>
          </cell>
          <cell r="CP122">
            <v>317.25322146835742</v>
          </cell>
          <cell r="CQ122">
            <v>274.33042828926426</v>
          </cell>
          <cell r="CR122">
            <v>227.5227748367596</v>
          </cell>
          <cell r="CS122">
            <v>180.20992513851954</v>
          </cell>
          <cell r="CT122">
            <v>135.26996664065339</v>
          </cell>
          <cell r="CU122">
            <v>95.30791020732164</v>
          </cell>
          <cell r="CV122">
            <v>62.471902953696969</v>
          </cell>
          <cell r="CW122">
            <v>37.428380999435639</v>
          </cell>
          <cell r="CX122">
            <v>19.998711339241364</v>
          </cell>
          <cell r="CY122">
            <v>9.164206445952372</v>
          </cell>
        </row>
        <row r="123">
          <cell r="CI123">
            <v>37.620475054826763</v>
          </cell>
          <cell r="CJ123">
            <v>36.421934203006273</v>
          </cell>
          <cell r="CK123">
            <v>35.137373375210984</v>
          </cell>
          <cell r="CL123">
            <v>33.776536059315944</v>
          </cell>
          <cell r="CM123">
            <v>32.3294395251895</v>
          </cell>
          <cell r="CN123">
            <v>30.807111904188588</v>
          </cell>
          <cell r="CO123">
            <v>29.185274929890667</v>
          </cell>
          <cell r="CP123">
            <v>27.095746559865738</v>
          </cell>
          <cell r="CQ123">
            <v>24.553256812234881</v>
          </cell>
          <cell r="CR123">
            <v>21.617708183454472</v>
          </cell>
          <cell r="CS123">
            <v>18.437776275964726</v>
          </cell>
          <cell r="CT123">
            <v>15.155282748380943</v>
          </cell>
          <cell r="CU123">
            <v>11.928950872539534</v>
          </cell>
          <cell r="CV123">
            <v>8.9373795521463695</v>
          </cell>
          <cell r="CW123">
            <v>6.2994456083400969</v>
          </cell>
          <cell r="CX123">
            <v>4.109546380401115</v>
          </cell>
          <cell r="CY123">
            <v>2.417532562778919</v>
          </cell>
        </row>
        <row r="124">
          <cell r="CI124">
            <v>76.914032837743079</v>
          </cell>
          <cell r="CJ124">
            <v>71.853051671076059</v>
          </cell>
          <cell r="CK124">
            <v>66.619006597167754</v>
          </cell>
          <cell r="CL124">
            <v>61.290130282102147</v>
          </cell>
          <cell r="CM124">
            <v>55.941662807390294</v>
          </cell>
          <cell r="CN124">
            <v>50.646756649941807</v>
          </cell>
          <cell r="CO124">
            <v>45.386436393741405</v>
          </cell>
          <cell r="CP124">
            <v>39.067639295761545</v>
          </cell>
          <cell r="CQ124">
            <v>32.023236378296147</v>
          </cell>
          <cell r="CR124">
            <v>24.741194145954637</v>
          </cell>
          <cell r="CS124">
            <v>17.884417982336963</v>
          </cell>
          <cell r="CT124">
            <v>11.940485657483102</v>
          </cell>
          <cell r="CU124">
            <v>7.2392337665049782</v>
          </cell>
          <cell r="CV124">
            <v>3.9152485709122073</v>
          </cell>
          <cell r="CW124">
            <v>1.8234729666718015</v>
          </cell>
          <cell r="CX124">
            <v>0.69176980912311015</v>
          </cell>
          <cell r="CY124">
            <v>0.19229481966596779</v>
          </cell>
        </row>
        <row r="125">
          <cell r="CI125">
            <v>15.086243563814918</v>
          </cell>
          <cell r="CJ125">
            <v>14.809675636991896</v>
          </cell>
          <cell r="CK125">
            <v>14.509116905897983</v>
          </cell>
          <cell r="CL125">
            <v>14.185769017428305</v>
          </cell>
          <cell r="CM125">
            <v>13.840876906823317</v>
          </cell>
          <cell r="CN125">
            <v>13.475889345656997</v>
          </cell>
          <cell r="CO125">
            <v>13.085938789521936</v>
          </cell>
          <cell r="CP125">
            <v>12.578358474090775</v>
          </cell>
          <cell r="CQ125">
            <v>11.946466923839754</v>
          </cell>
          <cell r="CR125">
            <v>11.189600884988486</v>
          </cell>
          <cell r="CS125">
            <v>10.325617337061503</v>
          </cell>
          <cell r="CT125">
            <v>9.3695100409793852</v>
          </cell>
          <cell r="CU125">
            <v>8.3417304910749444</v>
          </cell>
          <cell r="CV125">
            <v>7.274608191070401</v>
          </cell>
          <cell r="CW125">
            <v>6.1917865608950517</v>
          </cell>
          <cell r="CX125">
            <v>5.1211532859991493</v>
          </cell>
          <cell r="CY125">
            <v>4.0909771652026983</v>
          </cell>
        </row>
        <row r="126">
          <cell r="CI126">
            <v>220.57206984001303</v>
          </cell>
          <cell r="CJ126">
            <v>211.94565901991834</v>
          </cell>
          <cell r="CK126">
            <v>202.76936655228502</v>
          </cell>
          <cell r="CL126">
            <v>193.12907179643989</v>
          </cell>
          <cell r="CM126">
            <v>183.11208852965905</v>
          </cell>
          <cell r="CN126">
            <v>172.81082748333006</v>
          </cell>
          <cell r="CO126">
            <v>162.14285279054326</v>
          </cell>
          <cell r="CP126">
            <v>148.72581584159639</v>
          </cell>
          <cell r="CQ126">
            <v>132.78671349109783</v>
          </cell>
          <cell r="CR126">
            <v>114.8396634054439</v>
          </cell>
          <cell r="CS126">
            <v>95.92312325635217</v>
          </cell>
          <cell r="CT126">
            <v>76.974710512980266</v>
          </cell>
          <cell r="CU126">
            <v>58.961543545613445</v>
          </cell>
          <cell r="CV126">
            <v>42.870440917775987</v>
          </cell>
          <cell r="CW126">
            <v>29.25711680252995</v>
          </cell>
          <cell r="CX126">
            <v>18.464787100264722</v>
          </cell>
          <cell r="CY126">
            <v>10.540742208577171</v>
          </cell>
        </row>
        <row r="127">
          <cell r="CI127">
            <v>287.72947245237492</v>
          </cell>
          <cell r="CJ127">
            <v>279.92641060242471</v>
          </cell>
          <cell r="CK127">
            <v>271.52237897885237</v>
          </cell>
          <cell r="CL127">
            <v>262.57090239249084</v>
          </cell>
          <cell r="CM127">
            <v>253.12731566019463</v>
          </cell>
          <cell r="CN127">
            <v>243.25285300025365</v>
          </cell>
          <cell r="CO127">
            <v>232.83999247844</v>
          </cell>
          <cell r="CP127">
            <v>219.47965390469483</v>
          </cell>
          <cell r="CQ127">
            <v>203.16894459837511</v>
          </cell>
          <cell r="CR127">
            <v>184.12763305345896</v>
          </cell>
          <cell r="CS127">
            <v>163.0961524654434</v>
          </cell>
          <cell r="CT127">
            <v>140.75557870516249</v>
          </cell>
          <cell r="CU127">
            <v>117.91491557675357</v>
          </cell>
          <cell r="CV127">
            <v>95.600434779032668</v>
          </cell>
          <cell r="CW127">
            <v>74.549703693282339</v>
          </cell>
          <cell r="CX127">
            <v>55.480582360887752</v>
          </cell>
          <cell r="CY127">
            <v>38.970672000732193</v>
          </cell>
        </row>
        <row r="128">
          <cell r="CI128">
            <v>226.36516405464164</v>
          </cell>
          <cell r="CJ128">
            <v>219.58080276415086</v>
          </cell>
          <cell r="CK128">
            <v>212.29534498326669</v>
          </cell>
          <cell r="CL128">
            <v>204.56056087696803</v>
          </cell>
          <cell r="CM128">
            <v>196.42980433650735</v>
          </cell>
          <cell r="CN128">
            <v>187.96142084052599</v>
          </cell>
          <cell r="CO128">
            <v>179.06941984648506</v>
          </cell>
          <cell r="CP128">
            <v>167.714083861186</v>
          </cell>
          <cell r="CQ128">
            <v>153.93987100527414</v>
          </cell>
          <cell r="CR128">
            <v>137.99542892271643</v>
          </cell>
          <cell r="CS128">
            <v>120.5759863799436</v>
          </cell>
          <cell r="CT128">
            <v>102.32316075340117</v>
          </cell>
          <cell r="CU128">
            <v>83.973175752239754</v>
          </cell>
          <cell r="CV128">
            <v>66.411041423923578</v>
          </cell>
          <cell r="CW128">
            <v>50.250113945559804</v>
          </cell>
          <cell r="CX128">
            <v>36.045138541545924</v>
          </cell>
          <cell r="CY128">
            <v>24.191025126279669</v>
          </cell>
        </row>
        <row r="129">
          <cell r="CI129">
            <v>703.10102778722398</v>
          </cell>
          <cell r="CJ129">
            <v>680.16072192772208</v>
          </cell>
          <cell r="CK129">
            <v>655.59349584559686</v>
          </cell>
          <cell r="CL129">
            <v>629.59043587777421</v>
          </cell>
          <cell r="CM129">
            <v>602.34779095029342</v>
          </cell>
          <cell r="CN129">
            <v>574.07800295591596</v>
          </cell>
          <cell r="CO129">
            <v>544.51260111590227</v>
          </cell>
          <cell r="CP129">
            <v>506.92292415797652</v>
          </cell>
          <cell r="CQ129">
            <v>461.59964917236778</v>
          </cell>
          <cell r="CR129">
            <v>409.55144187563434</v>
          </cell>
          <cell r="CS129">
            <v>353.27066187555948</v>
          </cell>
          <cell r="CT129">
            <v>295.05243823080053</v>
          </cell>
          <cell r="CU129">
            <v>237.44970764988176</v>
          </cell>
          <cell r="CV129">
            <v>183.38791375444197</v>
          </cell>
          <cell r="CW129">
            <v>134.80553256755258</v>
          </cell>
          <cell r="CX129">
            <v>93.320326827479491</v>
          </cell>
          <cell r="CY129">
            <v>59.909999796986597</v>
          </cell>
        </row>
        <row r="130">
          <cell r="CI130">
            <v>123.43712609572799</v>
          </cell>
          <cell r="CJ130">
            <v>119.86970578362198</v>
          </cell>
          <cell r="CK130">
            <v>116.03456756077092</v>
          </cell>
          <cell r="CL130">
            <v>111.9579101421282</v>
          </cell>
          <cell r="CM130">
            <v>107.66676762181835</v>
          </cell>
          <cell r="CN130">
            <v>103.19083116660057</v>
          </cell>
          <cell r="CO130">
            <v>98.483432302546888</v>
          </cell>
          <cell r="CP130">
            <v>92.461292371528728</v>
          </cell>
          <cell r="CQ130">
            <v>85.138675370693647</v>
          </cell>
          <cell r="CR130">
            <v>76.635244170164171</v>
          </cell>
          <cell r="CS130">
            <v>67.306843280220619</v>
          </cell>
          <cell r="CT130">
            <v>57.481729050547514</v>
          </cell>
          <cell r="CU130">
            <v>47.541401526661822</v>
          </cell>
          <cell r="CV130">
            <v>37.953627233585607</v>
          </cell>
          <cell r="CW130">
            <v>29.047510506492671</v>
          </cell>
          <cell r="CX130">
            <v>21.12940185124836</v>
          </cell>
          <cell r="CY130">
            <v>14.428724812473092</v>
          </cell>
        </row>
        <row r="131">
          <cell r="CI131">
            <v>74.483219401367094</v>
          </cell>
          <cell r="CJ131">
            <v>71.759650544794937</v>
          </cell>
          <cell r="CK131">
            <v>68.85480304626563</v>
          </cell>
          <cell r="CL131">
            <v>65.794090738418404</v>
          </cell>
          <cell r="CM131">
            <v>62.603460434723964</v>
          </cell>
          <cell r="CN131">
            <v>59.310609904136108</v>
          </cell>
          <cell r="CO131">
            <v>55.887319693464832</v>
          </cell>
          <cell r="CP131">
            <v>51.563452075947474</v>
          </cell>
          <cell r="CQ131">
            <v>46.396674268869013</v>
          </cell>
          <cell r="CR131">
            <v>40.533597169995716</v>
          </cell>
          <cell r="CS131">
            <v>34.291000967168458</v>
          </cell>
          <cell r="CT131">
            <v>27.957702010559121</v>
          </cell>
          <cell r="CU131">
            <v>21.840627323406242</v>
          </cell>
          <cell r="CV131">
            <v>16.267712954165532</v>
          </cell>
          <cell r="CW131">
            <v>11.437869703857068</v>
          </cell>
          <cell r="CX131">
            <v>7.4930321403339715</v>
          </cell>
          <cell r="CY131">
            <v>4.4865369092434939</v>
          </cell>
        </row>
        <row r="132">
          <cell r="CI132">
            <v>43.008387570524029</v>
          </cell>
          <cell r="CJ132">
            <v>41.305901850236978</v>
          </cell>
          <cell r="CK132">
            <v>39.495789511968262</v>
          </cell>
          <cell r="CL132">
            <v>37.59519501707792</v>
          </cell>
          <cell r="CM132">
            <v>35.62153503277321</v>
          </cell>
          <cell r="CN132">
            <v>33.593213943813872</v>
          </cell>
          <cell r="CO132">
            <v>31.494209868838112</v>
          </cell>
          <cell r="CP132">
            <v>28.856419841497633</v>
          </cell>
          <cell r="CQ132">
            <v>25.726230225486937</v>
          </cell>
          <cell r="CR132">
            <v>22.206857180488925</v>
          </cell>
          <cell r="CS132">
            <v>18.504420891493982</v>
          </cell>
          <cell r="CT132">
            <v>14.804642409300396</v>
          </cell>
          <cell r="CU132">
            <v>11.298006860975702</v>
          </cell>
          <cell r="CV132">
            <v>8.1771813067785413</v>
          </cell>
          <cell r="CW132">
            <v>5.5489682986703546</v>
          </cell>
          <cell r="CX132">
            <v>3.4771740578637269</v>
          </cell>
          <cell r="CY132">
            <v>1.9668165721242894</v>
          </cell>
        </row>
        <row r="133">
          <cell r="CI133">
            <v>393.45610105173319</v>
          </cell>
          <cell r="CJ133">
            <v>375.41093285839679</v>
          </cell>
          <cell r="CK133">
            <v>356.35041617147601</v>
          </cell>
          <cell r="CL133">
            <v>336.48259369885005</v>
          </cell>
          <cell r="CM133">
            <v>316.01640706996841</v>
          </cell>
          <cell r="CN133">
            <v>295.16823226324578</v>
          </cell>
          <cell r="CO133">
            <v>273.80014378220631</v>
          </cell>
          <cell r="CP133">
            <v>247.23100301407629</v>
          </cell>
          <cell r="CQ133">
            <v>216.15927102235582</v>
          </cell>
          <cell r="CR133">
            <v>181.89848268917984</v>
          </cell>
          <cell r="CS133">
            <v>146.76154536197407</v>
          </cell>
          <cell r="CT133">
            <v>112.76405703396557</v>
          </cell>
          <cell r="CU133">
            <v>81.8185405948377</v>
          </cell>
          <cell r="CV133">
            <v>55.633471687948628</v>
          </cell>
          <cell r="CW133">
            <v>34.916444860816483</v>
          </cell>
          <cell r="CX133">
            <v>19.812210035276941</v>
          </cell>
          <cell r="CY133">
            <v>9.8416264617025622</v>
          </cell>
        </row>
        <row r="134">
          <cell r="CI134">
            <v>73.975593318371679</v>
          </cell>
          <cell r="CJ134">
            <v>71.860906963778149</v>
          </cell>
          <cell r="CK134">
            <v>69.586787356204795</v>
          </cell>
          <cell r="CL134">
            <v>67.168584985459191</v>
          </cell>
          <cell r="CM134">
            <v>64.622145371186846</v>
          </cell>
          <cell r="CN134">
            <v>61.964894022250839</v>
          </cell>
          <cell r="CO134">
            <v>59.168910383178137</v>
          </cell>
          <cell r="CP134">
            <v>55.590169414100487</v>
          </cell>
          <cell r="CQ134">
            <v>51.235518113431951</v>
          </cell>
          <cell r="CR134">
            <v>46.173922180021847</v>
          </cell>
          <cell r="CS134">
            <v>40.614566637266364</v>
          </cell>
          <cell r="CT134">
            <v>34.750360388875819</v>
          </cell>
          <cell r="CU134">
            <v>28.806354777322998</v>
          </cell>
          <cell r="CV134">
            <v>23.060122820717233</v>
          </cell>
          <cell r="CW134">
            <v>17.707757625009897</v>
          </cell>
          <cell r="CX134">
            <v>12.933287993098361</v>
          </cell>
          <cell r="CY134">
            <v>8.8764332441615998</v>
          </cell>
        </row>
        <row r="135">
          <cell r="CI135">
            <v>251.03037241002679</v>
          </cell>
          <cell r="CJ135">
            <v>237.87144129967351</v>
          </cell>
          <cell r="CK135">
            <v>224.06760661019635</v>
          </cell>
          <cell r="CL135">
            <v>209.78913349164264</v>
          </cell>
          <cell r="CM135">
            <v>195.20478581781521</v>
          </cell>
          <cell r="CN135">
            <v>180.48577710510466</v>
          </cell>
          <cell r="CO135">
            <v>165.55203196718165</v>
          </cell>
          <cell r="CP135">
            <v>147.19053665430923</v>
          </cell>
          <cell r="CQ135">
            <v>126.04726874703991</v>
          </cell>
          <cell r="CR135">
            <v>103.21302582845109</v>
          </cell>
          <cell r="CS135">
            <v>80.425402591053242</v>
          </cell>
          <cell r="CT135">
            <v>59.131390644149548</v>
          </cell>
          <cell r="CU135">
            <v>40.58434128635141</v>
          </cell>
          <cell r="CV135">
            <v>25.738999992351165</v>
          </cell>
          <cell r="CW135">
            <v>14.783993764801098</v>
          </cell>
          <cell r="CX135">
            <v>7.4744516242443835</v>
          </cell>
          <cell r="CY135">
            <v>3.1751621970743793</v>
          </cell>
        </row>
        <row r="136">
          <cell r="CI136">
            <v>443.17274858668139</v>
          </cell>
          <cell r="CJ136">
            <v>415.41622950307863</v>
          </cell>
          <cell r="CK136">
            <v>386.61317700533624</v>
          </cell>
          <cell r="CL136">
            <v>357.17730160958291</v>
          </cell>
          <cell r="CM136">
            <v>327.50949206129667</v>
          </cell>
          <cell r="CN136">
            <v>298.00354196187487</v>
          </cell>
          <cell r="CO136">
            <v>268.54272483118905</v>
          </cell>
          <cell r="CP136">
            <v>232.95628578248801</v>
          </cell>
          <cell r="CQ136">
            <v>192.97430848745793</v>
          </cell>
          <cell r="CR136">
            <v>151.20567361544585</v>
          </cell>
          <cell r="CS136">
            <v>111.31877968592866</v>
          </cell>
          <cell r="CT136">
            <v>76.103568483389381</v>
          </cell>
          <cell r="CU136">
            <v>47.582921907913637</v>
          </cell>
          <cell r="CV136">
            <v>26.786893458581705</v>
          </cell>
          <cell r="CW136">
            <v>13.164892072642393</v>
          </cell>
          <cell r="CX136">
            <v>5.3878702548733797</v>
          </cell>
          <cell r="CY136">
            <v>1.6850546356381599</v>
          </cell>
        </row>
        <row r="137">
          <cell r="CI137">
            <v>3261.4680708376309</v>
          </cell>
          <cell r="CJ137">
            <v>3108.6553608029667</v>
          </cell>
          <cell r="CK137">
            <v>2947.411931489738</v>
          </cell>
          <cell r="CL137">
            <v>2779.5332561025771</v>
          </cell>
          <cell r="CM137">
            <v>2606.8191147557895</v>
          </cell>
          <cell r="CN137">
            <v>2431.1275131989119</v>
          </cell>
          <cell r="CO137">
            <v>2251.3292495018554</v>
          </cell>
          <cell r="CP137">
            <v>2028.1444832998823</v>
          </cell>
          <cell r="CQ137">
            <v>1767.7432012052616</v>
          </cell>
          <cell r="CR137">
            <v>1481.5071338078376</v>
          </cell>
          <cell r="CS137">
            <v>1189.1455736219887</v>
          </cell>
          <cell r="CT137">
            <v>907.72795931281371</v>
          </cell>
          <cell r="CU137">
            <v>653.2416338156894</v>
          </cell>
          <cell r="CV137">
            <v>439.66312748110317</v>
          </cell>
          <cell r="CW137">
            <v>272.40277508012059</v>
          </cell>
          <cell r="CX137">
            <v>152.02066965031185</v>
          </cell>
          <cell r="CY137">
            <v>73.862929787420825</v>
          </cell>
        </row>
        <row r="138">
          <cell r="CI138">
            <v>111.68528246571482</v>
          </cell>
          <cell r="CJ138">
            <v>101.8212362655229</v>
          </cell>
          <cell r="CK138">
            <v>91.865792599572359</v>
          </cell>
          <cell r="CL138">
            <v>82.002513391614201</v>
          </cell>
          <cell r="CM138">
            <v>72.397543865580801</v>
          </cell>
          <cell r="CN138">
            <v>63.199896774529421</v>
          </cell>
          <cell r="CO138">
            <v>54.389267488105176</v>
          </cell>
          <cell r="CP138">
            <v>44.225574261460395</v>
          </cell>
          <cell r="CQ138">
            <v>33.521958442003161</v>
          </cell>
          <cell r="CR138">
            <v>23.290268558161841</v>
          </cell>
          <cell r="CS138">
            <v>14.626560200465217</v>
          </cell>
          <cell r="CT138">
            <v>8.1016992550253981</v>
          </cell>
          <cell r="CU138">
            <v>3.8201823772097736</v>
          </cell>
          <cell r="CV138">
            <v>1.4657805308527707</v>
          </cell>
          <cell r="CW138">
            <v>0.41465468309310394</v>
          </cell>
          <cell r="CX138">
            <v>6.9232848875680431E-2</v>
          </cell>
          <cell r="CY138">
            <v>2.1371998929066577E-3</v>
          </cell>
        </row>
        <row r="139">
          <cell r="CI139">
            <v>17.848726209560891</v>
          </cell>
          <cell r="CJ139">
            <v>16.597498644568798</v>
          </cell>
          <cell r="CK139">
            <v>15.309442421189656</v>
          </cell>
          <cell r="CL139">
            <v>14.004784067031634</v>
          </cell>
          <cell r="CM139">
            <v>12.70277151960185</v>
          </cell>
          <cell r="CN139">
            <v>11.421853542508575</v>
          </cell>
          <cell r="CO139">
            <v>10.157999064611325</v>
          </cell>
          <cell r="CP139">
            <v>8.6513349938055715</v>
          </cell>
          <cell r="CQ139">
            <v>6.9894151027584766</v>
          </cell>
          <cell r="CR139">
            <v>5.2961352376226518</v>
          </cell>
          <cell r="CS139">
            <v>3.7324176553001349</v>
          </cell>
          <cell r="CT139">
            <v>2.4108505576015191</v>
          </cell>
          <cell r="CU139">
            <v>1.3995930516144948</v>
          </cell>
          <cell r="CV139">
            <v>0.71494370889030534</v>
          </cell>
          <cell r="CW139">
            <v>0.30800636995729724</v>
          </cell>
          <cell r="CX139">
            <v>0.10435242148849849</v>
          </cell>
          <cell r="CY139">
            <v>2.4082172264638671E-2</v>
          </cell>
        </row>
        <row r="140">
          <cell r="CI140">
            <v>251.11416114237164</v>
          </cell>
          <cell r="CJ140">
            <v>228.08422342888863</v>
          </cell>
          <cell r="CK140">
            <v>204.92735076206148</v>
          </cell>
          <cell r="CL140">
            <v>182.08031642327111</v>
          </cell>
          <cell r="CM140">
            <v>159.93437051123612</v>
          </cell>
          <cell r="CN140">
            <v>138.83560126041326</v>
          </cell>
          <cell r="CO140">
            <v>118.7375563294631</v>
          </cell>
          <cell r="CP140">
            <v>95.697217950858715</v>
          </cell>
          <cell r="CQ140">
            <v>71.64701463060355</v>
          </cell>
          <cell r="CR140">
            <v>48.939035202730174</v>
          </cell>
          <cell r="CS140">
            <v>30.035321151804279</v>
          </cell>
          <cell r="CT140">
            <v>16.122226310766731</v>
          </cell>
          <cell r="CU140">
            <v>7.2749627768109963</v>
          </cell>
          <cell r="CV140">
            <v>2.6192125153230403</v>
          </cell>
          <cell r="CW140">
            <v>0.66883396509696968</v>
          </cell>
          <cell r="CX140">
            <v>9.0279914092184499E-2</v>
          </cell>
          <cell r="CY140">
            <v>-5.7233860699673622E-4</v>
          </cell>
        </row>
        <row r="141">
          <cell r="CI141">
            <v>588.75791242036053</v>
          </cell>
          <cell r="CJ141">
            <v>562.02985871334931</v>
          </cell>
          <cell r="CK141">
            <v>533.7841113726322</v>
          </cell>
          <cell r="CL141">
            <v>504.32602229722187</v>
          </cell>
          <cell r="CM141">
            <v>473.96253616716376</v>
          </cell>
          <cell r="CN141">
            <v>443.01198754031566</v>
          </cell>
          <cell r="CO141">
            <v>411.26683156502099</v>
          </cell>
          <cell r="CP141">
            <v>371.76352478586716</v>
          </cell>
          <cell r="CQ141">
            <v>325.51528193849418</v>
          </cell>
          <cell r="CR141">
            <v>274.44587727979882</v>
          </cell>
          <cell r="CS141">
            <v>221.97027074542405</v>
          </cell>
          <cell r="CT141">
            <v>171.07290596801809</v>
          </cell>
          <cell r="CU141">
            <v>124.60274217554897</v>
          </cell>
          <cell r="CV141">
            <v>85.130161526620867</v>
          </cell>
          <cell r="CW141">
            <v>53.751049325394675</v>
          </cell>
          <cell r="CX141">
            <v>30.735487219495138</v>
          </cell>
          <cell r="CY141">
            <v>15.424835238486585</v>
          </cell>
        </row>
        <row r="142">
          <cell r="CI142">
            <v>137.31816217187631</v>
          </cell>
          <cell r="CJ142">
            <v>128.44241408002983</v>
          </cell>
          <cell r="CK142">
            <v>119.25171498030036</v>
          </cell>
          <cell r="CL142">
            <v>109.88149106909248</v>
          </cell>
          <cell r="CM142">
            <v>100.46235206162318</v>
          </cell>
          <cell r="CN142">
            <v>91.12176687340758</v>
          </cell>
          <cell r="CO142">
            <v>81.825030276521744</v>
          </cell>
          <cell r="CP142">
            <v>70.634714351583028</v>
          </cell>
          <cell r="CQ142">
            <v>58.123684516262365</v>
          </cell>
          <cell r="CR142">
            <v>45.14026898993653</v>
          </cell>
          <cell r="CS142">
            <v>32.851417229073789</v>
          </cell>
          <cell r="CT142">
            <v>22.126325819584558</v>
          </cell>
          <cell r="CU142">
            <v>13.568790885910911</v>
          </cell>
          <cell r="CV142">
            <v>7.4487337460310883</v>
          </cell>
          <cell r="CW142">
            <v>3.539550288703178</v>
          </cell>
          <cell r="CX142">
            <v>1.3816611305063846</v>
          </cell>
          <cell r="CY142">
            <v>0.40171651759542726</v>
          </cell>
        </row>
        <row r="143">
          <cell r="CI143">
            <v>131.12780336758556</v>
          </cell>
          <cell r="CJ143">
            <v>123.31301762681733</v>
          </cell>
          <cell r="CK143">
            <v>115.17732901897688</v>
          </cell>
          <cell r="CL143">
            <v>106.83288044712793</v>
          </cell>
          <cell r="CM143">
            <v>98.389100548192872</v>
          </cell>
          <cell r="CN143">
            <v>89.954528775573834</v>
          </cell>
          <cell r="CO143">
            <v>81.492456490036844</v>
          </cell>
          <cell r="CP143">
            <v>71.216579750094226</v>
          </cell>
          <cell r="CQ143">
            <v>59.586002160803019</v>
          </cell>
          <cell r="CR143">
            <v>47.313718873689538</v>
          </cell>
          <cell r="CS143">
            <v>35.437462840919864</v>
          </cell>
          <cell r="CT143">
            <v>24.770155274976659</v>
          </cell>
          <cell r="CU143">
            <v>15.937049921017898</v>
          </cell>
          <cell r="CV143">
            <v>9.3092778523950717</v>
          </cell>
          <cell r="CW143">
            <v>4.8045879682697121</v>
          </cell>
          <cell r="CX143">
            <v>2.1038496933066364</v>
          </cell>
          <cell r="CY143">
            <v>0.72803481169762829</v>
          </cell>
        </row>
        <row r="202">
          <cell r="Y202">
            <v>581.24862850519014</v>
          </cell>
          <cell r="Z202">
            <v>574.47647604175859</v>
          </cell>
          <cell r="AA202">
            <v>570.49138240197692</v>
          </cell>
          <cell r="AB202">
            <v>566.11032975358398</v>
          </cell>
          <cell r="AC202">
            <v>561.3364034481574</v>
          </cell>
          <cell r="AD202">
            <v>556.17224967845414</v>
          </cell>
          <cell r="AE202">
            <v>550.62255161845201</v>
          </cell>
          <cell r="AF202">
            <v>544.59346276484337</v>
          </cell>
          <cell r="AG202">
            <v>536.58594921185443</v>
          </cell>
          <cell r="AH202">
            <v>526.35317614283144</v>
          </cell>
          <cell r="AI202">
            <v>513.68001975835</v>
          </cell>
          <cell r="AJ202">
            <v>498.59224315613307</v>
          </cell>
          <cell r="AK202">
            <v>481.01572278112383</v>
          </cell>
          <cell r="AL202">
            <v>460.91324498128921</v>
          </cell>
          <cell r="AM202">
            <v>438.43501632292578</v>
          </cell>
          <cell r="AN202">
            <v>413.5413946687641</v>
          </cell>
          <cell r="AO202">
            <v>386.25111755960506</v>
          </cell>
          <cell r="AP202">
            <v>356.58313732607485</v>
          </cell>
          <cell r="AS202">
            <v>0.47882842736883524</v>
          </cell>
          <cell r="AT202">
            <v>0.47882842736883524</v>
          </cell>
          <cell r="AU202">
            <v>0.47882842736883524</v>
          </cell>
          <cell r="AV202">
            <v>0.47882842736883524</v>
          </cell>
          <cell r="AW202">
            <v>0.47882842736883524</v>
          </cell>
          <cell r="AX202">
            <v>0.47882842736883524</v>
          </cell>
          <cell r="AY202">
            <v>0.47882842736883524</v>
          </cell>
          <cell r="AZ202">
            <v>0.47882842736883524</v>
          </cell>
          <cell r="BA202">
            <v>0.47882842736883524</v>
          </cell>
          <cell r="BB202">
            <v>0.47882842736883524</v>
          </cell>
          <cell r="BC202">
            <v>0.47882842736883524</v>
          </cell>
          <cell r="BD202">
            <v>0.47882842736883524</v>
          </cell>
          <cell r="BE202">
            <v>0.47882842736883524</v>
          </cell>
          <cell r="BF202">
            <v>0.47882842736883524</v>
          </cell>
          <cell r="BG202">
            <v>0.47882842736883524</v>
          </cell>
          <cell r="BH202">
            <v>0.47882842736883524</v>
          </cell>
          <cell r="BI202">
            <v>0.47882842736883524</v>
          </cell>
        </row>
        <row r="203">
          <cell r="Y203">
            <v>1323.5183470204013</v>
          </cell>
          <cell r="Z203">
            <v>1154.9395275177706</v>
          </cell>
          <cell r="AA203">
            <v>1075.9590671692022</v>
          </cell>
          <cell r="AB203">
            <v>996.80718371291835</v>
          </cell>
          <cell r="AC203">
            <v>918.23972449700773</v>
          </cell>
          <cell r="AD203">
            <v>840.09503113376581</v>
          </cell>
          <cell r="AE203">
            <v>763.26237310159013</v>
          </cell>
          <cell r="AF203">
            <v>687.59292229785626</v>
          </cell>
          <cell r="AG203">
            <v>600.98642451397461</v>
          </cell>
          <cell r="AH203">
            <v>506.68403273616946</v>
          </cell>
          <cell r="AI203">
            <v>409.30501843849987</v>
          </cell>
          <cell r="AJ203">
            <v>315.43780380386448</v>
          </cell>
          <cell r="AK203">
            <v>230.14560298126236</v>
          </cell>
          <cell r="AL203">
            <v>157.45246927342833</v>
          </cell>
          <cell r="AM203">
            <v>100.10989327230588</v>
          </cell>
          <cell r="AN203">
            <v>58.118859319145642</v>
          </cell>
          <cell r="AO203">
            <v>30.060306845708077</v>
          </cell>
          <cell r="AP203">
            <v>13.320261037713383</v>
          </cell>
          <cell r="AS203">
            <v>2.204522147103563</v>
          </cell>
          <cell r="AT203">
            <v>2.1604317041614918</v>
          </cell>
          <cell r="AU203">
            <v>2.1172230700782619</v>
          </cell>
          <cell r="AV203">
            <v>2.0748786086766966</v>
          </cell>
          <cell r="AW203">
            <v>2.0313061578944858</v>
          </cell>
          <cell r="AX203">
            <v>1.9866174224208071</v>
          </cell>
          <cell r="AY203">
            <v>1.9409252217051285</v>
          </cell>
          <cell r="AZ203">
            <v>1.8943430163842054</v>
          </cell>
          <cell r="BA203">
            <v>1.8469844409746003</v>
          </cell>
          <cell r="BB203">
            <v>1.7989628455092608</v>
          </cell>
          <cell r="BC203">
            <v>1.7503908486805106</v>
          </cell>
          <cell r="BD203">
            <v>1.7013799049174563</v>
          </cell>
          <cell r="BE203">
            <v>1.6520398876748501</v>
          </cell>
          <cell r="BF203">
            <v>1.6024786910446045</v>
          </cell>
          <cell r="BG203">
            <v>1.5528018516222217</v>
          </cell>
          <cell r="BH203">
            <v>1.5031121923703106</v>
          </cell>
          <cell r="BI203">
            <v>1.4535094900220902</v>
          </cell>
        </row>
        <row r="204">
          <cell r="Y204">
            <v>496.83233250215335</v>
          </cell>
          <cell r="Z204">
            <v>446.99976579956257</v>
          </cell>
          <cell r="AA204">
            <v>398.13820405471711</v>
          </cell>
          <cell r="AB204">
            <v>345.6866839511959</v>
          </cell>
          <cell r="AC204">
            <v>299.068708378363</v>
          </cell>
          <cell r="AD204">
            <v>257.34381436478134</v>
          </cell>
          <cell r="AE204">
            <v>220.21296327660954</v>
          </cell>
          <cell r="AF204">
            <v>187.13202909181206</v>
          </cell>
          <cell r="AG204">
            <v>155.66589360334132</v>
          </cell>
          <cell r="AH204">
            <v>126.24799488079466</v>
          </cell>
          <cell r="AI204">
            <v>99.371661594932263</v>
          </cell>
          <cell r="AJ204">
            <v>75.685537849570153</v>
          </cell>
          <cell r="AK204">
            <v>55.492368078647161</v>
          </cell>
          <cell r="AL204">
            <v>38.917879497792107</v>
          </cell>
          <cell r="AM204">
            <v>25.950583508652699</v>
          </cell>
          <cell r="AN204">
            <v>16.260766632464115</v>
          </cell>
          <cell r="AO204">
            <v>9.4198836508477033</v>
          </cell>
          <cell r="AP204">
            <v>4.9152725547690554</v>
          </cell>
          <cell r="AS204">
            <v>11.881821405713797</v>
          </cell>
          <cell r="AT204">
            <v>10.931275693256694</v>
          </cell>
          <cell r="AU204">
            <v>9.8381481239310258</v>
          </cell>
          <cell r="AV204">
            <v>8.854333311537923</v>
          </cell>
          <cell r="AW204">
            <v>7.9600456470725929</v>
          </cell>
          <cell r="AX204">
            <v>7.1481209910711883</v>
          </cell>
          <cell r="AY204">
            <v>6.411864528990856</v>
          </cell>
          <cell r="AZ204">
            <v>5.7450306179758073</v>
          </cell>
          <cell r="BA204">
            <v>5.1418024030883478</v>
          </cell>
          <cell r="BB204">
            <v>4.5967713483609831</v>
          </cell>
          <cell r="BC204">
            <v>4.1049168140863577</v>
          </cell>
          <cell r="BD204">
            <v>3.661585798165031</v>
          </cell>
          <cell r="BE204">
            <v>3.2624729461650426</v>
          </cell>
          <cell r="BF204">
            <v>2.9036009220868881</v>
          </cell>
          <cell r="BG204">
            <v>2.5813012197352436</v>
          </cell>
          <cell r="BH204">
            <v>2.2921954831248965</v>
          </cell>
          <cell r="BI204">
            <v>2.0331773935317834</v>
          </cell>
        </row>
        <row r="205">
          <cell r="Y205">
            <v>169.85144597855836</v>
          </cell>
          <cell r="Z205">
            <v>151.56117946760236</v>
          </cell>
          <cell r="AA205">
            <v>141.6035694616173</v>
          </cell>
          <cell r="AB205">
            <v>131.30272085468627</v>
          </cell>
          <cell r="AC205">
            <v>120.79977289724921</v>
          </cell>
          <cell r="AD205">
            <v>110.25821174670639</v>
          </cell>
          <cell r="AE205">
            <v>99.822217266224669</v>
          </cell>
          <cell r="AF205">
            <v>89.275481082788431</v>
          </cell>
          <cell r="AG205">
            <v>76.538971546252455</v>
          </cell>
          <cell r="AH205">
            <v>62.361572606558234</v>
          </cell>
          <cell r="AI205">
            <v>47.795187182966806</v>
          </cell>
          <cell r="AJ205">
            <v>33.927339815536968</v>
          </cell>
          <cell r="AK205">
            <v>21.790744104685665</v>
          </cell>
          <cell r="AL205">
            <v>12.31284982721097</v>
          </cell>
          <cell r="AM205">
            <v>5.9400510283703385</v>
          </cell>
          <cell r="AN205">
            <v>2.3293902686642785</v>
          </cell>
          <cell r="AO205">
            <v>0.6910528857546856</v>
          </cell>
          <cell r="AP205">
            <v>0.13677201934061681</v>
          </cell>
          <cell r="AS205">
            <v>1.9705270140669129</v>
          </cell>
          <cell r="AT205">
            <v>1.9707384191535851</v>
          </cell>
          <cell r="AU205">
            <v>1.9709498469205404</v>
          </cell>
          <cell r="AV205">
            <v>1.9709498469205404</v>
          </cell>
          <cell r="AW205">
            <v>1.9709498469205404</v>
          </cell>
          <cell r="AX205">
            <v>1.9709498469205404</v>
          </cell>
          <cell r="AY205">
            <v>1.9670079472266992</v>
          </cell>
          <cell r="AZ205">
            <v>1.9591399154377924</v>
          </cell>
          <cell r="BA205">
            <v>1.9473850759451656</v>
          </cell>
          <cell r="BB205">
            <v>1.9318059953376043</v>
          </cell>
          <cell r="BC205">
            <v>1.8970334874215273</v>
          </cell>
          <cell r="BD205">
            <v>1.8249462148995093</v>
          </cell>
          <cell r="BE205">
            <v>1.7008498722863425</v>
          </cell>
          <cell r="BF205">
            <v>1.5171580860794174</v>
          </cell>
          <cell r="BG205">
            <v>1.2774471084788692</v>
          </cell>
          <cell r="BH205">
            <v>0.99896363883047545</v>
          </cell>
          <cell r="BI205">
            <v>0.71126211084729829</v>
          </cell>
        </row>
        <row r="206">
          <cell r="Y206">
            <v>4.2</v>
          </cell>
          <cell r="Z206">
            <v>4.0848253329883075</v>
          </cell>
          <cell r="AA206">
            <v>4.023262737300362</v>
          </cell>
          <cell r="AB206">
            <v>3.954706891005177</v>
          </cell>
          <cell r="AC206">
            <v>3.8665729176547248</v>
          </cell>
          <cell r="AD206">
            <v>3.7725666996809473</v>
          </cell>
          <cell r="AE206">
            <v>3.673083124447718</v>
          </cell>
          <cell r="AF206">
            <v>3.559661868916856</v>
          </cell>
          <cell r="AG206">
            <v>3.4079025539505965</v>
          </cell>
          <cell r="AH206">
            <v>3.2172815596688915</v>
          </cell>
          <cell r="AI206">
            <v>2.9893437149492561</v>
          </cell>
          <cell r="AJ206">
            <v>2.7088737886057124</v>
          </cell>
          <cell r="AK206">
            <v>2.3646381808369692</v>
          </cell>
          <cell r="AL206">
            <v>1.9620943328869778</v>
          </cell>
          <cell r="AM206">
            <v>1.5262939780519231</v>
          </cell>
          <cell r="AN206">
            <v>1.0938471816974009</v>
          </cell>
          <cell r="AO206">
            <v>0.70748168795250899</v>
          </cell>
          <cell r="AP206">
            <v>0.40239676167190547</v>
          </cell>
          <cell r="AS206">
            <v>0.27076490683114501</v>
          </cell>
          <cell r="AT206">
            <v>0.27166447368036734</v>
          </cell>
          <cell r="AU206">
            <v>0.27256702917581299</v>
          </cell>
          <cell r="AV206">
            <v>0.27256702917581299</v>
          </cell>
          <cell r="AW206">
            <v>0.27256702917581299</v>
          </cell>
          <cell r="AX206">
            <v>0.27256702917581299</v>
          </cell>
          <cell r="AY206">
            <v>0.27202189511746139</v>
          </cell>
          <cell r="AZ206">
            <v>0.27093380753699153</v>
          </cell>
          <cell r="BA206">
            <v>0.26930820469176958</v>
          </cell>
          <cell r="BB206">
            <v>0.26715373905423545</v>
          </cell>
          <cell r="BC206">
            <v>0.2623449717512592</v>
          </cell>
          <cell r="BD206">
            <v>0.25237586282471136</v>
          </cell>
          <cell r="BE206">
            <v>0.23521430415263098</v>
          </cell>
          <cell r="BF206">
            <v>0.20981115930414682</v>
          </cell>
          <cell r="BG206">
            <v>0.17666099613409159</v>
          </cell>
          <cell r="BH206">
            <v>0.13814889897685959</v>
          </cell>
          <cell r="BI206">
            <v>9.8362016071523992E-2</v>
          </cell>
        </row>
        <row r="207">
          <cell r="Y207">
            <v>558.16999553323978</v>
          </cell>
          <cell r="Z207">
            <v>531.91991178857518</v>
          </cell>
          <cell r="AA207">
            <v>521.14137940985222</v>
          </cell>
          <cell r="AB207">
            <v>508.35684951647465</v>
          </cell>
          <cell r="AC207">
            <v>493.3875339890829</v>
          </cell>
          <cell r="AD207">
            <v>468.01774192061538</v>
          </cell>
          <cell r="AE207">
            <v>441.68866134188124</v>
          </cell>
          <cell r="AF207">
            <v>413.59344965183345</v>
          </cell>
          <cell r="AG207">
            <v>377.85183915844829</v>
          </cell>
          <cell r="AH207">
            <v>335.33291717212495</v>
          </cell>
          <cell r="AI207">
            <v>287.69025287066086</v>
          </cell>
          <cell r="AJ207">
            <v>235.9761089994204</v>
          </cell>
          <cell r="AK207">
            <v>182.16622606979948</v>
          </cell>
          <cell r="AL207">
            <v>130.048262306119</v>
          </cell>
          <cell r="AM207">
            <v>84.344839047099029</v>
          </cell>
          <cell r="AN207">
            <v>48.466781483806777</v>
          </cell>
          <cell r="AO207">
            <v>23.920139756857886</v>
          </cell>
          <cell r="AP207">
            <v>9.7223352798794043</v>
          </cell>
          <cell r="AS207">
            <v>2.4115469931183546</v>
          </cell>
          <cell r="AT207">
            <v>2.458844318018687</v>
          </cell>
          <cell r="AU207">
            <v>2.5070692785608348</v>
          </cell>
          <cell r="AV207">
            <v>2.5547035948534909</v>
          </cell>
          <cell r="AW207">
            <v>2.5559084912343706</v>
          </cell>
          <cell r="AX207">
            <v>2.5559084912343706</v>
          </cell>
          <cell r="AY207">
            <v>2.5507966742519019</v>
          </cell>
          <cell r="AZ207">
            <v>2.5405934875548941</v>
          </cell>
          <cell r="BA207">
            <v>2.5253499266295649</v>
          </cell>
          <cell r="BB207">
            <v>2.5051471272165284</v>
          </cell>
          <cell r="BC207">
            <v>2.4600544789266308</v>
          </cell>
          <cell r="BD207">
            <v>2.3665724087274187</v>
          </cell>
          <cell r="BE207">
            <v>2.205645484933954</v>
          </cell>
          <cell r="BF207">
            <v>1.9674357725610867</v>
          </cell>
          <cell r="BG207">
            <v>1.6565809204964348</v>
          </cell>
          <cell r="BH207">
            <v>1.2954462798282116</v>
          </cell>
          <cell r="BI207">
            <v>0.92235775123768637</v>
          </cell>
        </row>
        <row r="208">
          <cell r="Y208">
            <v>820.30555400377796</v>
          </cell>
          <cell r="Z208">
            <v>801.12414100856518</v>
          </cell>
          <cell r="AA208">
            <v>797.1754900663052</v>
          </cell>
          <cell r="AB208">
            <v>790.25379110155723</v>
          </cell>
          <cell r="AC208">
            <v>775.66393093055365</v>
          </cell>
          <cell r="AD208">
            <v>768.30694314892287</v>
          </cell>
          <cell r="AE208">
            <v>738.33539226469543</v>
          </cell>
          <cell r="AF208">
            <v>705.31620513793462</v>
          </cell>
          <cell r="AG208">
            <v>662.18584157073087</v>
          </cell>
          <cell r="AH208">
            <v>609.29741135195127</v>
          </cell>
          <cell r="AI208">
            <v>547.77555928349261</v>
          </cell>
          <cell r="AJ208">
            <v>476.47364563614872</v>
          </cell>
          <cell r="AK208">
            <v>395.58139448588247</v>
          </cell>
          <cell r="AL208">
            <v>308.8551853966004</v>
          </cell>
          <cell r="AM208">
            <v>223.36281511138495</v>
          </cell>
          <cell r="AN208">
            <v>146.65910159508314</v>
          </cell>
          <cell r="AO208">
            <v>85.351441980564914</v>
          </cell>
          <cell r="AP208">
            <v>42.686224098145125</v>
          </cell>
          <cell r="AS208">
            <v>2.7842964232354319</v>
          </cell>
          <cell r="AT208">
            <v>2.8478037793958699</v>
          </cell>
          <cell r="AU208">
            <v>2.9104554625425791</v>
          </cell>
          <cell r="AV208">
            <v>2.9541122944807174</v>
          </cell>
          <cell r="AW208">
            <v>3.0352589215630927</v>
          </cell>
          <cell r="AX208">
            <v>3.0352589215630927</v>
          </cell>
          <cell r="AY208">
            <v>3.0291884037199663</v>
          </cell>
          <cell r="AZ208">
            <v>3.0170716501050863</v>
          </cell>
          <cell r="BA208">
            <v>2.9989692202044558</v>
          </cell>
          <cell r="BB208">
            <v>2.9749774664428199</v>
          </cell>
          <cell r="BC208">
            <v>2.921427872046849</v>
          </cell>
          <cell r="BD208">
            <v>2.8104136129090684</v>
          </cell>
          <cell r="BE208">
            <v>2.6193054872312516</v>
          </cell>
          <cell r="BF208">
            <v>2.3364204946102762</v>
          </cell>
          <cell r="BG208">
            <v>1.9672660564618523</v>
          </cell>
          <cell r="BH208">
            <v>1.5384020561531682</v>
          </cell>
          <cell r="BI208">
            <v>1.0953422639810553</v>
          </cell>
        </row>
        <row r="209">
          <cell r="Y209">
            <v>653.6588003529464</v>
          </cell>
          <cell r="Z209">
            <v>635.23979687084932</v>
          </cell>
          <cell r="AA209">
            <v>628.52512854489532</v>
          </cell>
          <cell r="AB209">
            <v>618.00174509682574</v>
          </cell>
          <cell r="AC209">
            <v>601.44027861758013</v>
          </cell>
          <cell r="AD209">
            <v>582.05584163829019</v>
          </cell>
          <cell r="AE209">
            <v>556.96254126201347</v>
          </cell>
          <cell r="AF209">
            <v>529.55276022403882</v>
          </cell>
          <cell r="AG209">
            <v>493.98832189674272</v>
          </cell>
          <cell r="AH209">
            <v>450.69698274209389</v>
          </cell>
          <cell r="AI209">
            <v>400.78356605855691</v>
          </cell>
          <cell r="AJ209">
            <v>343.88839140835478</v>
          </cell>
          <cell r="AK209">
            <v>280.74091516646024</v>
          </cell>
          <cell r="AL209">
            <v>214.72779013132137</v>
          </cell>
          <cell r="AM209">
            <v>151.47913682530182</v>
          </cell>
          <cell r="AN209">
            <v>96.507635092948732</v>
          </cell>
          <cell r="AO209">
            <v>54.134991720627632</v>
          </cell>
          <cell r="AP209">
            <v>25.868166152604182</v>
          </cell>
          <cell r="AS209">
            <v>2.8062612881437472</v>
          </cell>
          <cell r="AT209">
            <v>2.862386513906622</v>
          </cell>
          <cell r="AU209">
            <v>2.9110470846430343</v>
          </cell>
          <cell r="AV209">
            <v>2.9401575554894648</v>
          </cell>
          <cell r="AW209">
            <v>2.9631747768844696</v>
          </cell>
          <cell r="AX209">
            <v>2.9631747768844696</v>
          </cell>
          <cell r="AY209">
            <v>2.9572484273307005</v>
          </cell>
          <cell r="AZ209">
            <v>2.9454194336213777</v>
          </cell>
          <cell r="BA209">
            <v>2.9277469170196495</v>
          </cell>
          <cell r="BB209">
            <v>2.9043249416834924</v>
          </cell>
          <cell r="BC209">
            <v>2.8520470927331893</v>
          </cell>
          <cell r="BD209">
            <v>2.743669303209328</v>
          </cell>
          <cell r="BE209">
            <v>2.5570997905910935</v>
          </cell>
          <cell r="BF209">
            <v>2.2809330132072549</v>
          </cell>
          <cell r="BG209">
            <v>1.9205455971205083</v>
          </cell>
          <cell r="BH209">
            <v>1.5018666569482371</v>
          </cell>
          <cell r="BI209">
            <v>1.0693290597471443</v>
          </cell>
        </row>
        <row r="210">
          <cell r="Y210">
            <v>1806.7514390135939</v>
          </cell>
          <cell r="Z210">
            <v>1879.6929356788958</v>
          </cell>
          <cell r="AA210">
            <v>1931.6114769447422</v>
          </cell>
          <cell r="AB210">
            <v>1960.5198147990429</v>
          </cell>
          <cell r="AC210">
            <v>1901.5865439388328</v>
          </cell>
          <cell r="AD210">
            <v>1837.2469668705055</v>
          </cell>
          <cell r="AE210">
            <v>1751.0200676819131</v>
          </cell>
          <cell r="AF210">
            <v>1657.5196781218121</v>
          </cell>
          <cell r="AG210">
            <v>1536.9227112090884</v>
          </cell>
          <cell r="AH210">
            <v>1391.11153350327</v>
          </cell>
          <cell r="AI210">
            <v>1224.3810875822319</v>
          </cell>
          <cell r="AJ210">
            <v>1037.1157106498683</v>
          </cell>
          <cell r="AK210">
            <v>833.2856848739068</v>
          </cell>
          <cell r="AL210">
            <v>625.00323432021264</v>
          </cell>
          <cell r="AM210">
            <v>430.57240207464622</v>
          </cell>
          <cell r="AN210">
            <v>266.49881848078064</v>
          </cell>
          <cell r="AO210">
            <v>144.26818750149909</v>
          </cell>
          <cell r="AP210">
            <v>65.943749373405737</v>
          </cell>
          <cell r="AS210">
            <v>2.6734322115764821</v>
          </cell>
          <cell r="AT210">
            <v>2.8399338783782442</v>
          </cell>
          <cell r="AU210">
            <v>2.990450373932291</v>
          </cell>
          <cell r="AV210">
            <v>3.0203548776716138</v>
          </cell>
          <cell r="AW210">
            <v>3.0501431141168038</v>
          </cell>
          <cell r="AX210">
            <v>3.0501431141168038</v>
          </cell>
          <cell r="AY210">
            <v>3.0440428278885703</v>
          </cell>
          <cell r="AZ210">
            <v>3.0318666565770158</v>
          </cell>
          <cell r="BA210">
            <v>3.0136754566375537</v>
          </cell>
          <cell r="BB210">
            <v>2.9895660529844532</v>
          </cell>
          <cell r="BC210">
            <v>2.9357538640307328</v>
          </cell>
          <cell r="BD210">
            <v>2.8241952171975648</v>
          </cell>
          <cell r="BE210">
            <v>2.6321499424281303</v>
          </cell>
          <cell r="BF210">
            <v>2.3478777486458919</v>
          </cell>
          <cell r="BG210">
            <v>1.9769130643598407</v>
          </cell>
          <cell r="BH210">
            <v>1.545946016329395</v>
          </cell>
          <cell r="BI210">
            <v>1.1007135636265288</v>
          </cell>
        </row>
        <row r="211">
          <cell r="Y211">
            <v>396.91979598081855</v>
          </cell>
          <cell r="Z211">
            <v>382.36500213281187</v>
          </cell>
          <cell r="AA211">
            <v>375.7701555311146</v>
          </cell>
          <cell r="AB211">
            <v>368.11265315808453</v>
          </cell>
          <cell r="AC211">
            <v>355.17970386599347</v>
          </cell>
          <cell r="AD211">
            <v>341.56631355104764</v>
          </cell>
          <cell r="AE211">
            <v>327.36667564543575</v>
          </cell>
          <cell r="AF211">
            <v>311.80787176151006</v>
          </cell>
          <cell r="AG211">
            <v>291.57024169601141</v>
          </cell>
          <cell r="AH211">
            <v>266.86800603466804</v>
          </cell>
          <cell r="AI211">
            <v>238.29220688375582</v>
          </cell>
          <cell r="AJ211">
            <v>205.51901233100634</v>
          </cell>
          <cell r="AK211">
            <v>168.84868279044625</v>
          </cell>
          <cell r="AL211">
            <v>130.15346865185637</v>
          </cell>
          <cell r="AM211">
            <v>92.683389588411274</v>
          </cell>
          <cell r="AN211">
            <v>59.726852590547217</v>
          </cell>
          <cell r="AO211">
            <v>33.974624692248369</v>
          </cell>
          <cell r="AP211">
            <v>16.518682629292236</v>
          </cell>
          <cell r="AS211">
            <v>3.0976499066924164</v>
          </cell>
          <cell r="AT211">
            <v>3.1348217055727252</v>
          </cell>
          <cell r="AU211">
            <v>3.1724395660395981</v>
          </cell>
          <cell r="AV211">
            <v>3.1724395660395981</v>
          </cell>
          <cell r="AW211">
            <v>3.1724395660395981</v>
          </cell>
          <cell r="AX211">
            <v>3.1724395660395981</v>
          </cell>
          <cell r="AY211">
            <v>3.1660946869075191</v>
          </cell>
          <cell r="AZ211">
            <v>3.1534303081598889</v>
          </cell>
          <cell r="BA211">
            <v>3.1345097263109296</v>
          </cell>
          <cell r="BB211">
            <v>3.1094336485004423</v>
          </cell>
          <cell r="BC211">
            <v>3.0534638428274343</v>
          </cell>
          <cell r="BD211">
            <v>2.9374322167999916</v>
          </cell>
          <cell r="BE211">
            <v>2.7376868260575922</v>
          </cell>
          <cell r="BF211">
            <v>2.4420166488433721</v>
          </cell>
          <cell r="BG211">
            <v>2.0561780183261189</v>
          </cell>
          <cell r="BH211">
            <v>1.6079312103310246</v>
          </cell>
          <cell r="BI211">
            <v>1.1448470217556892</v>
          </cell>
        </row>
        <row r="212">
          <cell r="Y212">
            <v>324.28402483758845</v>
          </cell>
          <cell r="Z212">
            <v>308.62477895591331</v>
          </cell>
          <cell r="AA212">
            <v>301.25235234114274</v>
          </cell>
          <cell r="AB212">
            <v>292.86141191078588</v>
          </cell>
          <cell r="AC212">
            <v>282.64165971186316</v>
          </cell>
          <cell r="AD212">
            <v>268.83277245951899</v>
          </cell>
          <cell r="AE212">
            <v>254.69256149856503</v>
          </cell>
          <cell r="AF212">
            <v>239.51222996631284</v>
          </cell>
          <cell r="AG212">
            <v>220.09781734699604</v>
          </cell>
          <cell r="AH212">
            <v>196.85524319346422</v>
          </cell>
          <cell r="AI212">
            <v>170.6031142126327</v>
          </cell>
          <cell r="AJ212">
            <v>141.73054521643715</v>
          </cell>
          <cell r="AK212">
            <v>111.16289254269877</v>
          </cell>
          <cell r="AL212">
            <v>80.935562243405357</v>
          </cell>
          <cell r="AM212">
            <v>53.773169404810943</v>
          </cell>
          <cell r="AN212">
            <v>31.834378123753364</v>
          </cell>
          <cell r="AO212">
            <v>16.308558434100778</v>
          </cell>
          <cell r="AP212">
            <v>6.9526315865628945</v>
          </cell>
          <cell r="AS212">
            <v>4.1435477874933087</v>
          </cell>
          <cell r="AT212">
            <v>4.1980744060771347</v>
          </cell>
          <cell r="AU212">
            <v>4.2533185624538552</v>
          </cell>
          <cell r="AV212">
            <v>4.2958517480783938</v>
          </cell>
          <cell r="AW212">
            <v>4.2942158563236035</v>
          </cell>
          <cell r="AX212">
            <v>4.2942158563236035</v>
          </cell>
          <cell r="AY212">
            <v>4.285627424610956</v>
          </cell>
          <cell r="AZ212">
            <v>4.2684849149125119</v>
          </cell>
          <cell r="BA212">
            <v>4.2428740054230367</v>
          </cell>
          <cell r="BB212">
            <v>4.2089310133796527</v>
          </cell>
          <cell r="BC212">
            <v>4.1331702551388192</v>
          </cell>
          <cell r="BD212">
            <v>3.9761097854435441</v>
          </cell>
          <cell r="BE212">
            <v>3.705734320033383</v>
          </cell>
          <cell r="BF212">
            <v>3.3055150134697771</v>
          </cell>
          <cell r="BG212">
            <v>2.783243641341552</v>
          </cell>
          <cell r="BH212">
            <v>2.1764965275290931</v>
          </cell>
          <cell r="BI212">
            <v>1.5496655276007136</v>
          </cell>
        </row>
        <row r="213">
          <cell r="Y213">
            <v>256.41998245933939</v>
          </cell>
          <cell r="Z213">
            <v>241.97836219947411</v>
          </cell>
          <cell r="AA213">
            <v>237.04764917663718</v>
          </cell>
          <cell r="AB213">
            <v>231.19291213965636</v>
          </cell>
          <cell r="AC213">
            <v>226.44953461891356</v>
          </cell>
          <cell r="AD213">
            <v>215.87510423415179</v>
          </cell>
          <cell r="AE213">
            <v>203.58298863339024</v>
          </cell>
          <cell r="AF213">
            <v>190.48079203461043</v>
          </cell>
          <cell r="AG213">
            <v>173.82901030585276</v>
          </cell>
          <cell r="AH213">
            <v>154.04313399164309</v>
          </cell>
          <cell r="AI213">
            <v>131.90612598249839</v>
          </cell>
          <cell r="AJ213">
            <v>107.93563525649557</v>
          </cell>
          <cell r="AK213">
            <v>83.073469299348901</v>
          </cell>
          <cell r="AL213">
            <v>59.085671058434983</v>
          </cell>
          <cell r="AM213">
            <v>38.145983776957209</v>
          </cell>
          <cell r="AN213">
            <v>21.79563506921361</v>
          </cell>
          <cell r="AO213">
            <v>10.680472544958809</v>
          </cell>
          <cell r="AP213">
            <v>4.3013807751872708</v>
          </cell>
          <cell r="AS213">
            <v>5.6263063060126193</v>
          </cell>
          <cell r="AT213">
            <v>5.7388324321328721</v>
          </cell>
          <cell r="AU213">
            <v>5.8536090807755299</v>
          </cell>
          <cell r="AV213">
            <v>6.0233637441180194</v>
          </cell>
          <cell r="AW213">
            <v>6.0602414813269059</v>
          </cell>
          <cell r="AX213">
            <v>6.0602414813269059</v>
          </cell>
          <cell r="AY213">
            <v>6.0481209983642517</v>
          </cell>
          <cell r="AZ213">
            <v>6.0239285143707946</v>
          </cell>
          <cell r="BA213">
            <v>5.98778494328457</v>
          </cell>
          <cell r="BB213">
            <v>5.9398826637382935</v>
          </cell>
          <cell r="BC213">
            <v>5.8329647757910044</v>
          </cell>
          <cell r="BD213">
            <v>5.6113121143109463</v>
          </cell>
          <cell r="BE213">
            <v>5.2297428905378016</v>
          </cell>
          <cell r="BF213">
            <v>4.6649306583597188</v>
          </cell>
          <cell r="BG213">
            <v>3.9278716143388825</v>
          </cell>
          <cell r="BH213">
            <v>3.0715956024130056</v>
          </cell>
          <cell r="BI213">
            <v>2.1869760689180593</v>
          </cell>
        </row>
        <row r="214">
          <cell r="Y214">
            <v>1807.5334262544441</v>
          </cell>
          <cell r="Z214">
            <v>1697.9697965305343</v>
          </cell>
          <cell r="AA214">
            <v>1646.6590774034373</v>
          </cell>
          <cell r="AB214">
            <v>1588.6826274012337</v>
          </cell>
          <cell r="AC214">
            <v>1521.1093439158185</v>
          </cell>
          <cell r="AD214">
            <v>1428.9920607144431</v>
          </cell>
          <cell r="AE214">
            <v>1334.7188659920016</v>
          </cell>
          <cell r="AF214">
            <v>1235.6184884331562</v>
          </cell>
          <cell r="AG214">
            <v>1111.253125152256</v>
          </cell>
          <cell r="AH214">
            <v>965.76245111098251</v>
          </cell>
          <cell r="AI214">
            <v>806.18961136895086</v>
          </cell>
          <cell r="AJ214">
            <v>638.7514293885913</v>
          </cell>
          <cell r="AK214">
            <v>472.134105319387</v>
          </cell>
          <cell r="AL214">
            <v>319.27309475928303</v>
          </cell>
          <cell r="AM214">
            <v>193.64737294994518</v>
          </cell>
          <cell r="AN214">
            <v>102.3334361805482</v>
          </cell>
          <cell r="AO214">
            <v>45.407460689372648</v>
          </cell>
          <cell r="AP214">
            <v>16.059838115439064</v>
          </cell>
          <cell r="AS214">
            <v>4.3155253965861835</v>
          </cell>
          <cell r="AT214">
            <v>4.3862842908321724</v>
          </cell>
          <cell r="AU214">
            <v>4.4582033731560422</v>
          </cell>
          <cell r="AV214">
            <v>4.5206182203802268</v>
          </cell>
          <cell r="AW214">
            <v>4.5218919927725576</v>
          </cell>
          <cell r="AX214">
            <v>4.5218919927725576</v>
          </cell>
          <cell r="AY214">
            <v>4.5128482087870125</v>
          </cell>
          <cell r="AZ214">
            <v>4.4947968159518643</v>
          </cell>
          <cell r="BA214">
            <v>4.4678280350561534</v>
          </cell>
          <cell r="BB214">
            <v>4.4320854107757039</v>
          </cell>
          <cell r="BC214">
            <v>4.3523078733817409</v>
          </cell>
          <cell r="BD214">
            <v>4.1869201741932347</v>
          </cell>
          <cell r="BE214">
            <v>3.9022096023480946</v>
          </cell>
          <cell r="BF214">
            <v>3.4807709652945</v>
          </cell>
          <cell r="BG214">
            <v>2.9308091527779685</v>
          </cell>
          <cell r="BH214">
            <v>2.2918927574723709</v>
          </cell>
          <cell r="BI214">
            <v>1.6318276433203274</v>
          </cell>
        </row>
        <row r="215">
          <cell r="Y215">
            <v>238.37982129321796</v>
          </cell>
          <cell r="Z215">
            <v>239.75298834722713</v>
          </cell>
          <cell r="AA215">
            <v>240.21153538088345</v>
          </cell>
          <cell r="AB215">
            <v>237.06171352532618</v>
          </cell>
          <cell r="AC215">
            <v>232.94243440324783</v>
          </cell>
          <cell r="AD215">
            <v>224.11528091775858</v>
          </cell>
          <cell r="AE215">
            <v>214.89969964735687</v>
          </cell>
          <cell r="AF215">
            <v>204.79257663395563</v>
          </cell>
          <cell r="AG215">
            <v>191.63638708709607</v>
          </cell>
          <cell r="AH215">
            <v>175.56481923271951</v>
          </cell>
          <cell r="AI215">
            <v>156.95487166912389</v>
          </cell>
          <cell r="AJ215">
            <v>135.57241891522969</v>
          </cell>
          <cell r="AK215">
            <v>111.58964764444126</v>
          </cell>
          <cell r="AL215">
            <v>86.212216488948073</v>
          </cell>
          <cell r="AM215">
            <v>61.561185720806201</v>
          </cell>
          <cell r="AN215">
            <v>39.80347785498271</v>
          </cell>
          <cell r="AO215">
            <v>22.733858523774611</v>
          </cell>
          <cell r="AP215">
            <v>11.109197545546289</v>
          </cell>
          <cell r="AS215">
            <v>3.2409741861128811</v>
          </cell>
          <cell r="AT215">
            <v>3.342728968087799</v>
          </cell>
          <cell r="AU215">
            <v>3.4067058206300174</v>
          </cell>
          <cell r="AV215">
            <v>3.4680265254013576</v>
          </cell>
          <cell r="AW215">
            <v>3.4680879074882145</v>
          </cell>
          <cell r="AX215">
            <v>3.4680879074882145</v>
          </cell>
          <cell r="AY215">
            <v>3.4611517316732381</v>
          </cell>
          <cell r="AZ215">
            <v>3.447307124746545</v>
          </cell>
          <cell r="BA215">
            <v>3.4266232819980655</v>
          </cell>
          <cell r="BB215">
            <v>3.3992102957420811</v>
          </cell>
          <cell r="BC215">
            <v>3.3380245104187236</v>
          </cell>
          <cell r="BD215">
            <v>3.2111795790228119</v>
          </cell>
          <cell r="BE215">
            <v>2.9928193676492607</v>
          </cell>
          <cell r="BF215">
            <v>2.6695948759431403</v>
          </cell>
          <cell r="BG215">
            <v>2.2477988855441238</v>
          </cell>
          <cell r="BH215">
            <v>1.7577787284955044</v>
          </cell>
          <cell r="BI215">
            <v>1.2515384546887987</v>
          </cell>
        </row>
        <row r="216">
          <cell r="Y216">
            <v>1454.7414738190216</v>
          </cell>
          <cell r="Z216">
            <v>1390.2523720942966</v>
          </cell>
          <cell r="AA216">
            <v>1338.9759549401645</v>
          </cell>
          <cell r="AB216">
            <v>1281.9546116544968</v>
          </cell>
          <cell r="AC216">
            <v>1215.8668233626979</v>
          </cell>
          <cell r="AD216">
            <v>1136.891019761782</v>
          </cell>
          <cell r="AE216">
            <v>1051.1661295898073</v>
          </cell>
          <cell r="AF216">
            <v>962.26221310588255</v>
          </cell>
          <cell r="AG216">
            <v>852.11486870173997</v>
          </cell>
          <cell r="AH216">
            <v>725.33407224532755</v>
          </cell>
          <cell r="AI216">
            <v>589.18383298958508</v>
          </cell>
          <cell r="AJ216">
            <v>450.83854822973825</v>
          </cell>
          <cell r="AK216">
            <v>318.8753614492926</v>
          </cell>
          <cell r="AL216">
            <v>203.97516114012046</v>
          </cell>
          <cell r="AM216">
            <v>115.39189554690599</v>
          </cell>
          <cell r="AN216">
            <v>55.806848772120006</v>
          </cell>
          <cell r="AO216">
            <v>22.063876493883093</v>
          </cell>
          <cell r="AP216">
            <v>6.6734189665480628</v>
          </cell>
          <cell r="AS216">
            <v>5.5381839207229184</v>
          </cell>
          <cell r="AT216">
            <v>5.6289899603933762</v>
          </cell>
          <cell r="AU216">
            <v>5.7212848882912137</v>
          </cell>
          <cell r="AV216">
            <v>5.7956615918389991</v>
          </cell>
          <cell r="AW216">
            <v>5.824093989287964</v>
          </cell>
          <cell r="AX216">
            <v>5.824093989287964</v>
          </cell>
          <cell r="AY216">
            <v>5.812445801309388</v>
          </cell>
          <cell r="AZ216">
            <v>5.7891960181041506</v>
          </cell>
          <cell r="BA216">
            <v>5.7544608419955257</v>
          </cell>
          <cell r="BB216">
            <v>5.7084251552595617</v>
          </cell>
          <cell r="BC216">
            <v>5.6056735024648896</v>
          </cell>
          <cell r="BD216">
            <v>5.3926579093712235</v>
          </cell>
          <cell r="BE216">
            <v>5.0259571715339799</v>
          </cell>
          <cell r="BF216">
            <v>4.4831537970083097</v>
          </cell>
          <cell r="BG216">
            <v>3.7748154970809962</v>
          </cell>
          <cell r="BH216">
            <v>2.9519057187173381</v>
          </cell>
          <cell r="BI216">
            <v>2.1017568717267441</v>
          </cell>
        </row>
        <row r="217">
          <cell r="Y217">
            <v>1106.8633126575778</v>
          </cell>
          <cell r="Z217">
            <v>1025.9305717826117</v>
          </cell>
          <cell r="AA217">
            <v>993.41040754720859</v>
          </cell>
          <cell r="AB217">
            <v>955.04144717631368</v>
          </cell>
          <cell r="AC217">
            <v>911.44347678247561</v>
          </cell>
          <cell r="AD217">
            <v>858.72549342866228</v>
          </cell>
          <cell r="AE217">
            <v>781.36128819987061</v>
          </cell>
          <cell r="AF217">
            <v>702.70719016745932</v>
          </cell>
          <cell r="AG217">
            <v>607.14829228197061</v>
          </cell>
          <cell r="AH217">
            <v>499.92657347773638</v>
          </cell>
          <cell r="AI217">
            <v>388.58540815255094</v>
          </cell>
          <cell r="AJ217">
            <v>280.93013351751551</v>
          </cell>
          <cell r="AK217">
            <v>184.76086297683582</v>
          </cell>
          <cell r="AL217">
            <v>107.66436425194212</v>
          </cell>
          <cell r="AM217">
            <v>54.063987982809671</v>
          </cell>
          <cell r="AN217">
            <v>22.372531185108318</v>
          </cell>
          <cell r="AO217">
            <v>7.1601430838380828</v>
          </cell>
          <cell r="AP217">
            <v>1.5944046511607466</v>
          </cell>
          <cell r="AS217">
            <v>2.3149676397170142</v>
          </cell>
          <cell r="AT217">
            <v>2.3913615718276757</v>
          </cell>
          <cell r="AU217">
            <v>2.4702765036979888</v>
          </cell>
          <cell r="AV217">
            <v>2.551795628320022</v>
          </cell>
          <cell r="AW217">
            <v>2.6219865812864538</v>
          </cell>
          <cell r="AX217">
            <v>2.6219865812864538</v>
          </cell>
          <cell r="AY217">
            <v>2.6167426081238809</v>
          </cell>
          <cell r="AZ217">
            <v>2.6062756376913856</v>
          </cell>
          <cell r="BA217">
            <v>2.5906379838652374</v>
          </cell>
          <cell r="BB217">
            <v>2.5699128799943156</v>
          </cell>
          <cell r="BC217">
            <v>2.5236544481544181</v>
          </cell>
          <cell r="BD217">
            <v>2.42775557912455</v>
          </cell>
          <cell r="BE217">
            <v>2.2626681997440805</v>
          </cell>
          <cell r="BF217">
            <v>2.0183000341717197</v>
          </cell>
          <cell r="BG217">
            <v>1.6994086287725876</v>
          </cell>
          <cell r="BH217">
            <v>1.3289375477001633</v>
          </cell>
          <cell r="BI217">
            <v>0.94620353396251589</v>
          </cell>
        </row>
        <row r="218">
          <cell r="Y218">
            <v>1567.5846848129866</v>
          </cell>
          <cell r="Z218">
            <v>1494.0237712727744</v>
          </cell>
          <cell r="AA218">
            <v>1456.7753593386615</v>
          </cell>
          <cell r="AB218">
            <v>1418.506371680138</v>
          </cell>
          <cell r="AC218">
            <v>1365.8030251507134</v>
          </cell>
          <cell r="AD218">
            <v>1294.7114069302518</v>
          </cell>
          <cell r="AE218">
            <v>1207.4518347758394</v>
          </cell>
          <cell r="AF218">
            <v>1115.9163289464072</v>
          </cell>
          <cell r="AG218">
            <v>1001.2691785042909</v>
          </cell>
          <cell r="AH218">
            <v>867.47609781602182</v>
          </cell>
          <cell r="AI218">
            <v>721.19674975098951</v>
          </cell>
          <cell r="AJ218">
            <v>568.45556855617872</v>
          </cell>
          <cell r="AK218">
            <v>417.43829327114207</v>
          </cell>
          <cell r="AL218">
            <v>279.97957004821359</v>
          </cell>
          <cell r="AM218">
            <v>168.08826141382428</v>
          </cell>
          <cell r="AN218">
            <v>87.68816044986076</v>
          </cell>
          <cell r="AO218">
            <v>38.268269707720584</v>
          </cell>
          <cell r="AP218">
            <v>13.238619760106909</v>
          </cell>
          <cell r="AS218">
            <v>0.45808321247464173</v>
          </cell>
          <cell r="AT218">
            <v>0.46861912636155845</v>
          </cell>
          <cell r="AU218">
            <v>0.48127184277332047</v>
          </cell>
          <cell r="AV218">
            <v>0.49137855147156018</v>
          </cell>
          <cell r="AW218">
            <v>0.49666330878179943</v>
          </cell>
          <cell r="AX218">
            <v>0.49666330878179943</v>
          </cell>
          <cell r="AY218">
            <v>0.49566998216423586</v>
          </cell>
          <cell r="AZ218">
            <v>0.49368730223557888</v>
          </cell>
          <cell r="BA218">
            <v>0.4907251784221654</v>
          </cell>
          <cell r="BB218">
            <v>0.48679937699478809</v>
          </cell>
          <cell r="BC218">
            <v>0.47803698820888191</v>
          </cell>
          <cell r="BD218">
            <v>0.45987158265694439</v>
          </cell>
          <cell r="BE218">
            <v>0.42860031503627216</v>
          </cell>
          <cell r="BF218">
            <v>0.38231148101235474</v>
          </cell>
          <cell r="BG218">
            <v>0.32190626701240266</v>
          </cell>
          <cell r="BH218">
            <v>0.2517307008036988</v>
          </cell>
          <cell r="BI218">
            <v>0.17923225897223349</v>
          </cell>
        </row>
        <row r="219">
          <cell r="Y219">
            <v>3920.9383887896388</v>
          </cell>
          <cell r="Z219">
            <v>3470.0767222026993</v>
          </cell>
          <cell r="AA219">
            <v>3242.6894693742729</v>
          </cell>
          <cell r="AB219">
            <v>2995.8549234374523</v>
          </cell>
          <cell r="AC219">
            <v>2674.2014249998056</v>
          </cell>
          <cell r="AD219">
            <v>2360.9717186012585</v>
          </cell>
          <cell r="AE219">
            <v>2061.0252908610305</v>
          </cell>
          <cell r="AF219">
            <v>1770.1525831888443</v>
          </cell>
          <cell r="AG219">
            <v>1433.6076594688275</v>
          </cell>
          <cell r="AH219">
            <v>1080.1214718467047</v>
          </cell>
          <cell r="AI219">
            <v>744.43945883066351</v>
          </cell>
          <cell r="AJ219">
            <v>459.10135984060787</v>
          </cell>
          <cell r="AK219">
            <v>244.63442206855464</v>
          </cell>
          <cell r="AL219">
            <v>107.5081670253121</v>
          </cell>
          <cell r="AM219">
            <v>36.795199656837653</v>
          </cell>
          <cell r="AN219">
            <v>8.7643735810824595</v>
          </cell>
          <cell r="AO219">
            <v>1.1443352136635694</v>
          </cell>
          <cell r="AP219">
            <v>2.515163354816875E-2</v>
          </cell>
          <cell r="AS219">
            <v>31.070134270090104</v>
          </cell>
          <cell r="AT219">
            <v>31.846887626842353</v>
          </cell>
          <cell r="AU219">
            <v>32.61121292988657</v>
          </cell>
          <cell r="AV219">
            <v>32.61121292988657</v>
          </cell>
          <cell r="AW219">
            <v>32.61121292988657</v>
          </cell>
          <cell r="AX219">
            <v>32.61121292988657</v>
          </cell>
          <cell r="AY219">
            <v>32.545990504026797</v>
          </cell>
          <cell r="AZ219">
            <v>32.415806542010692</v>
          </cell>
          <cell r="BA219">
            <v>32.221311702758626</v>
          </cell>
          <cell r="BB219">
            <v>31.963541209136558</v>
          </cell>
          <cell r="BC219">
            <v>31.388197467372098</v>
          </cell>
          <cell r="BD219">
            <v>30.195445963611956</v>
          </cell>
          <cell r="BE219">
            <v>28.14215563808634</v>
          </cell>
          <cell r="BF219">
            <v>25.102802829173012</v>
          </cell>
          <cell r="BG219">
            <v>21.136559982163671</v>
          </cell>
          <cell r="BH219">
            <v>16.528789906051987</v>
          </cell>
          <cell r="BI219">
            <v>11.768498413109011</v>
          </cell>
        </row>
        <row r="220">
          <cell r="Y220">
            <v>133.66592608149202</v>
          </cell>
          <cell r="Z220">
            <v>120.12140484544638</v>
          </cell>
          <cell r="AA220">
            <v>113.37619016384534</v>
          </cell>
          <cell r="AB220">
            <v>108.61511944917807</v>
          </cell>
          <cell r="AC220">
            <v>101.04812988894496</v>
          </cell>
          <cell r="AD220">
            <v>91.806222340785681</v>
          </cell>
          <cell r="AE220">
            <v>82.548696105359824</v>
          </cell>
          <cell r="AF220">
            <v>73.267663217093386</v>
          </cell>
          <cell r="AG220">
            <v>62.150787994164887</v>
          </cell>
          <cell r="AH220">
            <v>49.910363039507068</v>
          </cell>
          <cell r="AI220">
            <v>37.516354702306351</v>
          </cell>
          <cell r="AJ220">
            <v>25.963503158456678</v>
          </cell>
          <cell r="AK220">
            <v>16.133121970100508</v>
          </cell>
          <cell r="AL220">
            <v>8.7290265984982902</v>
          </cell>
          <cell r="AM220">
            <v>3.9774134907050804</v>
          </cell>
          <cell r="AN220">
            <v>1.4427818932764416</v>
          </cell>
          <cell r="AO220">
            <v>0.38225244268315633</v>
          </cell>
          <cell r="AP220">
            <v>6.2809218587169799E-2</v>
          </cell>
          <cell r="AS220">
            <v>6.7299707236868178</v>
          </cell>
          <cell r="AT220">
            <v>6.8309202845421195</v>
          </cell>
          <cell r="AU220">
            <v>7.094648940241278</v>
          </cell>
          <cell r="AV220">
            <v>7.2152579722253787</v>
          </cell>
          <cell r="AW220">
            <v>7.2272592008065351</v>
          </cell>
          <cell r="AX220">
            <v>7.2272592008065351</v>
          </cell>
          <cell r="AY220">
            <v>7.2128046824049221</v>
          </cell>
          <cell r="AZ220">
            <v>7.1839534636753024</v>
          </cell>
          <cell r="BA220">
            <v>7.1408497428932503</v>
          </cell>
          <cell r="BB220">
            <v>7.0837229449501038</v>
          </cell>
          <cell r="BC220">
            <v>6.956215931941002</v>
          </cell>
          <cell r="BD220">
            <v>6.6918797265272438</v>
          </cell>
          <cell r="BE220">
            <v>6.2368319051233909</v>
          </cell>
          <cell r="BF220">
            <v>5.5632540593700641</v>
          </cell>
          <cell r="BG220">
            <v>4.6842599179895936</v>
          </cell>
          <cell r="BH220">
            <v>3.6630912558678612</v>
          </cell>
          <cell r="BI220">
            <v>2.6081209741779161</v>
          </cell>
        </row>
        <row r="221">
          <cell r="Y221">
            <v>786.25921376206281</v>
          </cell>
          <cell r="Z221">
            <v>692.89862380992395</v>
          </cell>
          <cell r="AA221">
            <v>651.37950540481972</v>
          </cell>
          <cell r="AB221">
            <v>602.80381785229952</v>
          </cell>
          <cell r="AC221">
            <v>535.59814972254242</v>
          </cell>
          <cell r="AD221">
            <v>470.45476746496701</v>
          </cell>
          <cell r="AE221">
            <v>408.39170653588724</v>
          </cell>
          <cell r="AF221">
            <v>348.57378045274322</v>
          </cell>
          <cell r="AG221">
            <v>279.81130741476335</v>
          </cell>
          <cell r="AH221">
            <v>208.23341988238147</v>
          </cell>
          <cell r="AI221">
            <v>141.0975290010563</v>
          </cell>
          <cell r="AJ221">
            <v>85.036969104157336</v>
          </cell>
          <cell r="AK221">
            <v>43.911227521330389</v>
          </cell>
          <cell r="AL221">
            <v>18.46703841362207</v>
          </cell>
          <cell r="AM221">
            <v>5.930646913132497</v>
          </cell>
          <cell r="AN221">
            <v>1.2751513718960317</v>
          </cell>
          <cell r="AO221">
            <v>0.13459883877282525</v>
          </cell>
          <cell r="AP221">
            <v>-6.0755165991035944E-4</v>
          </cell>
          <cell r="AS221">
            <v>2.7592972879656843</v>
          </cell>
          <cell r="AT221">
            <v>2.8558726930444829</v>
          </cell>
          <cell r="AU221">
            <v>2.9415488738358175</v>
          </cell>
          <cell r="AV221">
            <v>2.9415488738358175</v>
          </cell>
          <cell r="AW221">
            <v>2.9415488738358175</v>
          </cell>
          <cell r="AX221">
            <v>2.9415488738358175</v>
          </cell>
          <cell r="AY221">
            <v>2.9356657760881459</v>
          </cell>
          <cell r="AZ221">
            <v>2.9239231129837933</v>
          </cell>
          <cell r="BA221">
            <v>2.9063795743058907</v>
          </cell>
          <cell r="BB221">
            <v>2.8831285377114435</v>
          </cell>
          <cell r="BC221">
            <v>2.8312322240326373</v>
          </cell>
          <cell r="BD221">
            <v>2.723645399519397</v>
          </cell>
          <cell r="BE221">
            <v>2.5384375123520777</v>
          </cell>
          <cell r="BF221">
            <v>2.2642862610180532</v>
          </cell>
          <cell r="BG221">
            <v>1.9065290317772006</v>
          </cell>
          <cell r="BH221">
            <v>1.4909057028497705</v>
          </cell>
          <cell r="BI221">
            <v>1.0615248604290362</v>
          </cell>
        </row>
        <row r="222">
          <cell r="Y222">
            <v>422.2974887072686</v>
          </cell>
          <cell r="Z222">
            <v>398.43151739847178</v>
          </cell>
          <cell r="AA222">
            <v>391.75409255246279</v>
          </cell>
          <cell r="AB222">
            <v>385.08814197367019</v>
          </cell>
          <cell r="AC222">
            <v>368.20221197762447</v>
          </cell>
          <cell r="AD222">
            <v>352.19143841086088</v>
          </cell>
          <cell r="AE222">
            <v>329.19274672386564</v>
          </cell>
          <cell r="AF222">
            <v>304.99239208775606</v>
          </cell>
          <cell r="AG222">
            <v>274.59424845619083</v>
          </cell>
          <cell r="AH222">
            <v>238.99148393014718</v>
          </cell>
          <cell r="AI222">
            <v>199.88464216603927</v>
          </cell>
          <cell r="AJ222">
            <v>158.75558600036194</v>
          </cell>
          <cell r="AK222">
            <v>117.70380659283899</v>
          </cell>
          <cell r="AL222">
            <v>79.90110548562113</v>
          </cell>
          <cell r="AM222">
            <v>48.693781183840514</v>
          </cell>
          <cell r="AN222">
            <v>25.887438540235021</v>
          </cell>
          <cell r="AO222">
            <v>11.575746004458846</v>
          </cell>
          <cell r="AP222">
            <v>4.1362750883897439</v>
          </cell>
          <cell r="AS222">
            <v>0.67673233597920668</v>
          </cell>
          <cell r="AT222">
            <v>0.69703430605858285</v>
          </cell>
          <cell r="AU222">
            <v>0.72143050677063325</v>
          </cell>
          <cell r="AV222">
            <v>0.73008767285188081</v>
          </cell>
          <cell r="AW222">
            <v>0.74307864342814867</v>
          </cell>
          <cell r="AX222">
            <v>0.74307864342814867</v>
          </cell>
          <cell r="AY222">
            <v>0.74159248614129236</v>
          </cell>
          <cell r="AZ222">
            <v>0.73862611619672724</v>
          </cell>
          <cell r="BA222">
            <v>0.73419435949954692</v>
          </cell>
          <cell r="BB222">
            <v>0.72832080462355053</v>
          </cell>
          <cell r="BC222">
            <v>0.71521103014032661</v>
          </cell>
          <cell r="BD222">
            <v>0.68803301099499414</v>
          </cell>
          <cell r="BE222">
            <v>0.64124676624733445</v>
          </cell>
          <cell r="BF222">
            <v>0.5719921154926223</v>
          </cell>
          <cell r="BG222">
            <v>0.48161736124478788</v>
          </cell>
          <cell r="BH222">
            <v>0.37662477649342402</v>
          </cell>
          <cell r="BI222">
            <v>0.26815684086331781</v>
          </cell>
        </row>
        <row r="223">
          <cell r="Y223">
            <v>1299.6451110609175</v>
          </cell>
          <cell r="Z223">
            <v>1181.0311666752646</v>
          </cell>
          <cell r="AA223">
            <v>1122.8065822122583</v>
          </cell>
          <cell r="AB223">
            <v>1059.5567876353607</v>
          </cell>
          <cell r="AC223">
            <v>976.30193173309067</v>
          </cell>
          <cell r="AD223">
            <v>892.61246302655059</v>
          </cell>
          <cell r="AE223">
            <v>809.62094849533355</v>
          </cell>
          <cell r="AF223">
            <v>725.56499258559893</v>
          </cell>
          <cell r="AG223">
            <v>623.83204159301795</v>
          </cell>
          <cell r="AH223">
            <v>510.25704013794962</v>
          </cell>
          <cell r="AI223">
            <v>393.10782025658295</v>
          </cell>
          <cell r="AJ223">
            <v>280.93971570575457</v>
          </cell>
          <cell r="AK223">
            <v>182.0301822482937</v>
          </cell>
          <cell r="AL223">
            <v>104.03780058774707</v>
          </cell>
          <cell r="AM223">
            <v>50.944501635711646</v>
          </cell>
          <cell r="AN223">
            <v>20.383325787253934</v>
          </cell>
          <cell r="AO223">
            <v>6.2220751460248751</v>
          </cell>
          <cell r="AP223">
            <v>1.2880519954853245</v>
          </cell>
          <cell r="AS223">
            <v>8.6006916200714176</v>
          </cell>
          <cell r="AT223">
            <v>8.7417119201190072</v>
          </cell>
          <cell r="AU223">
            <v>8.8850444441020642</v>
          </cell>
          <cell r="AV223">
            <v>8.8850444441020642</v>
          </cell>
          <cell r="AW223">
            <v>8.8850444441020642</v>
          </cell>
          <cell r="AX223">
            <v>8.8850444441020642</v>
          </cell>
          <cell r="AY223">
            <v>8.8672743552138602</v>
          </cell>
          <cell r="AZ223">
            <v>8.831805257793004</v>
          </cell>
          <cell r="BA223">
            <v>8.778814426246246</v>
          </cell>
          <cell r="BB223">
            <v>8.7085839108362766</v>
          </cell>
          <cell r="BC223">
            <v>8.551829400441223</v>
          </cell>
          <cell r="BD223">
            <v>8.2268598832244564</v>
          </cell>
          <cell r="BE223">
            <v>7.6674334111651925</v>
          </cell>
          <cell r="BF223">
            <v>6.8393506027593514</v>
          </cell>
          <cell r="BG223">
            <v>5.758733207523373</v>
          </cell>
          <cell r="BH223">
            <v>4.5033293682832767</v>
          </cell>
          <cell r="BI223">
            <v>3.2063705102176918</v>
          </cell>
        </row>
        <row r="224">
          <cell r="Y224">
            <v>280.44734179922801</v>
          </cell>
          <cell r="Z224">
            <v>261.852276303228</v>
          </cell>
          <cell r="AA224">
            <v>257.3278453781864</v>
          </cell>
          <cell r="AB224">
            <v>255.55598776832764</v>
          </cell>
          <cell r="AC224">
            <v>250.78968150748412</v>
          </cell>
          <cell r="AD224">
            <v>242.98428011306765</v>
          </cell>
          <cell r="AE224">
            <v>222.15404242603881</v>
          </cell>
          <cell r="AF224">
            <v>201.25588875749497</v>
          </cell>
          <cell r="AG224">
            <v>175.87831646265977</v>
          </cell>
          <cell r="AH224">
            <v>147.15513973792847</v>
          </cell>
          <cell r="AI224">
            <v>116.84718994218585</v>
          </cell>
          <cell r="AJ224">
            <v>87.517279347591852</v>
          </cell>
          <cell r="AK224">
            <v>61.173019310518093</v>
          </cell>
          <cell r="AL224">
            <v>39.358552732045297</v>
          </cell>
          <cell r="AM224">
            <v>22.990434557624255</v>
          </cell>
          <cell r="AN224">
            <v>11.865535330695376</v>
          </cell>
          <cell r="AO224">
            <v>5.1957218873427395</v>
          </cell>
          <cell r="AP224">
            <v>1.7979736945654001</v>
          </cell>
          <cell r="AS224">
            <v>1.996924142541971</v>
          </cell>
          <cell r="AT224">
            <v>2.0867857289563596</v>
          </cell>
          <cell r="AU224">
            <v>2.2188046028244122</v>
          </cell>
          <cell r="AV224">
            <v>2.3474952697882281</v>
          </cell>
          <cell r="AW224">
            <v>2.4696259927089108</v>
          </cell>
          <cell r="AX224">
            <v>2.4696259927089108</v>
          </cell>
          <cell r="AY224">
            <v>2.4696259927089108</v>
          </cell>
          <cell r="AZ224">
            <v>2.4696259927089108</v>
          </cell>
          <cell r="BA224">
            <v>2.4696259927089108</v>
          </cell>
          <cell r="BB224">
            <v>2.4696259927089108</v>
          </cell>
          <cell r="BC224">
            <v>2.4696259927089108</v>
          </cell>
          <cell r="BD224">
            <v>2.4696259927089108</v>
          </cell>
          <cell r="BE224">
            <v>2.4696259927089108</v>
          </cell>
          <cell r="BF224">
            <v>2.4696259927089108</v>
          </cell>
          <cell r="BG224">
            <v>2.4696259927089108</v>
          </cell>
          <cell r="BH224">
            <v>2.4696259927089108</v>
          </cell>
          <cell r="BI224">
            <v>2.4696259927089108</v>
          </cell>
        </row>
        <row r="240">
          <cell r="Y240">
            <v>581.24862850519014</v>
          </cell>
          <cell r="Z240">
            <v>582.99237439070566</v>
          </cell>
          <cell r="AA240">
            <v>591.73726000656609</v>
          </cell>
          <cell r="AB240">
            <v>608.85492611509119</v>
          </cell>
          <cell r="AC240">
            <v>623.40597341181262</v>
          </cell>
          <cell r="AD240">
            <v>636.4664776949752</v>
          </cell>
          <cell r="AE240">
            <v>649.16173256173249</v>
          </cell>
          <cell r="AF240">
            <v>10.269016866646844</v>
          </cell>
          <cell r="AG240">
            <v>11.661211243948237</v>
          </cell>
          <cell r="AH240">
            <v>11.845416187265004</v>
          </cell>
          <cell r="AI240">
            <v>11.341872253594167</v>
          </cell>
          <cell r="AJ240">
            <v>10.830774349221649</v>
          </cell>
          <cell r="AK240">
            <v>10.739660954282257</v>
          </cell>
          <cell r="AL240" t="e">
            <v>#REF!</v>
          </cell>
          <cell r="AM240" t="e">
            <v>#REF!</v>
          </cell>
          <cell r="AN240" t="e">
            <v>#REF!</v>
          </cell>
          <cell r="AO240" t="e">
            <v>#REF!</v>
          </cell>
          <cell r="AP240" t="e">
            <v>#REF!</v>
          </cell>
          <cell r="AR240">
            <v>0.47882842736883524</v>
          </cell>
          <cell r="AS240">
            <v>0.48840499591621195</v>
          </cell>
          <cell r="AT240">
            <v>0.49817309583453617</v>
          </cell>
          <cell r="AU240">
            <v>0.5081365577512269</v>
          </cell>
          <cell r="AV240">
            <v>0.51829928890625143</v>
          </cell>
          <cell r="AW240">
            <v>0.52866527468437652</v>
          </cell>
          <cell r="AX240">
            <v>0.53923858017806403</v>
          </cell>
          <cell r="AY240">
            <v>0.55002335178162531</v>
          </cell>
          <cell r="AZ240">
            <v>0.56102381881725782</v>
          </cell>
          <cell r="BA240">
            <v>0.57224429519360298</v>
          </cell>
          <cell r="BB240">
            <v>0.58368918109747503</v>
          </cell>
          <cell r="BC240">
            <v>0.59536296471942451</v>
          </cell>
          <cell r="BD240">
            <v>0.60727022401381303</v>
          </cell>
          <cell r="BE240">
            <v>0.61941562849408927</v>
          </cell>
          <cell r="BF240">
            <v>0.63180394106397109</v>
          </cell>
          <cell r="BG240">
            <v>0.64444001988525057</v>
          </cell>
          <cell r="BH240">
            <v>0.65732882028295558</v>
          </cell>
          <cell r="BI240">
            <v>0.67047539668861467</v>
          </cell>
        </row>
        <row r="241">
          <cell r="Y241">
            <v>1323.5183470204013</v>
          </cell>
          <cell r="Z241">
            <v>2791.3001938660263</v>
          </cell>
          <cell r="AA241">
            <v>2880.6218000697399</v>
          </cell>
          <cell r="AB241">
            <v>2961.057410910571</v>
          </cell>
          <cell r="AC241">
            <v>3019.9226628053543</v>
          </cell>
          <cell r="AD241">
            <v>3080.1650626415658</v>
          </cell>
          <cell r="AE241">
            <v>3123.087133342392</v>
          </cell>
          <cell r="AF241">
            <v>69.981057294890419</v>
          </cell>
          <cell r="AG241">
            <v>34.619280897917449</v>
          </cell>
          <cell r="AH241">
            <v>39.474164641130351</v>
          </cell>
          <cell r="AI241">
            <v>55.155430082093488</v>
          </cell>
          <cell r="AJ241">
            <v>49.597655248742072</v>
          </cell>
          <cell r="AK241">
            <v>50.254653296811227</v>
          </cell>
          <cell r="AL241" t="e">
            <v>#REF!</v>
          </cell>
          <cell r="AM241" t="e">
            <v>#REF!</v>
          </cell>
          <cell r="AN241" t="e">
            <v>#REF!</v>
          </cell>
          <cell r="AO241" t="e">
            <v>#REF!</v>
          </cell>
          <cell r="AP241" t="e">
            <v>#REF!</v>
          </cell>
          <cell r="AR241">
            <v>1.990680034736596</v>
          </cell>
          <cell r="AS241">
            <v>2.0304936354313279</v>
          </cell>
          <cell r="AT241">
            <v>2.0711035081399545</v>
          </cell>
          <cell r="AU241">
            <v>2.1125255783027534</v>
          </cell>
          <cell r="AV241">
            <v>2.1547760898688084</v>
          </cell>
          <cell r="AW241">
            <v>2.1978716116661845</v>
          </cell>
          <cell r="AX241">
            <v>2.2418290438995081</v>
          </cell>
          <cell r="AY241">
            <v>2.2866656247774984</v>
          </cell>
          <cell r="AZ241">
            <v>2.3323989372730485</v>
          </cell>
          <cell r="BA241">
            <v>2.3790469160185097</v>
          </cell>
          <cell r="BB241">
            <v>2.42662785433888</v>
          </cell>
          <cell r="BC241">
            <v>2.4751604114256578</v>
          </cell>
          <cell r="BD241">
            <v>2.524663619654171</v>
          </cell>
          <cell r="BE241">
            <v>2.5751568920472545</v>
          </cell>
          <cell r="BF241">
            <v>2.6266600298881997</v>
          </cell>
          <cell r="BG241">
            <v>2.6791932304859638</v>
          </cell>
          <cell r="BH241">
            <v>2.7327770950956833</v>
          </cell>
          <cell r="BI241">
            <v>2.7874326369975972</v>
          </cell>
        </row>
        <row r="242">
          <cell r="Y242">
            <v>496.83233250215335</v>
          </cell>
          <cell r="Z242">
            <v>510.74363781221365</v>
          </cell>
          <cell r="AA242">
            <v>516.36181782814788</v>
          </cell>
          <cell r="AB242">
            <v>528.18595677883832</v>
          </cell>
          <cell r="AC242">
            <v>536.56329077601788</v>
          </cell>
          <cell r="AD242">
            <v>554.25550255617964</v>
          </cell>
          <cell r="AE242">
            <v>573.64066824022848</v>
          </cell>
          <cell r="AF242">
            <v>3.4651109653313759</v>
          </cell>
          <cell r="AG242">
            <v>1.9828836021058813</v>
          </cell>
          <cell r="AH242">
            <v>0.88697118875496572</v>
          </cell>
          <cell r="AI242">
            <v>0.98682545709342684</v>
          </cell>
          <cell r="AJ242">
            <v>0.77124557346284106</v>
          </cell>
          <cell r="AK242">
            <v>0.78299279358203422</v>
          </cell>
          <cell r="AL242" t="e">
            <v>#REF!</v>
          </cell>
          <cell r="AM242" t="e">
            <v>#REF!</v>
          </cell>
          <cell r="AN242" t="e">
            <v>#REF!</v>
          </cell>
          <cell r="AO242" t="e">
            <v>#REF!</v>
          </cell>
          <cell r="AP242" t="e">
            <v>#REF!</v>
          </cell>
          <cell r="AR242">
            <v>7.8008447341311413</v>
          </cell>
          <cell r="AS242">
            <v>7.8008447341311413</v>
          </cell>
          <cell r="AT242">
            <v>7.8008447341311413</v>
          </cell>
          <cell r="AU242">
            <v>7.8008447341311413</v>
          </cell>
          <cell r="AV242">
            <v>7.8008447341311413</v>
          </cell>
          <cell r="AW242">
            <v>7.8008447341311413</v>
          </cell>
          <cell r="AX242">
            <v>7.8008447341311413</v>
          </cell>
          <cell r="AY242">
            <v>7.8008447341311413</v>
          </cell>
          <cell r="AZ242">
            <v>7.8008447341311413</v>
          </cell>
          <cell r="BA242">
            <v>7.8008447341311413</v>
          </cell>
          <cell r="BB242">
            <v>7.8008447341311413</v>
          </cell>
          <cell r="BC242">
            <v>7.8008447341311413</v>
          </cell>
          <cell r="BD242">
            <v>7.8008447341311413</v>
          </cell>
          <cell r="BE242">
            <v>7.8008447341311413</v>
          </cell>
          <cell r="BF242">
            <v>7.8008447341311413</v>
          </cell>
          <cell r="BG242">
            <v>7.8008447341311413</v>
          </cell>
          <cell r="BH242">
            <v>7.8008447341311413</v>
          </cell>
          <cell r="BI242">
            <v>7.8008447341311413</v>
          </cell>
        </row>
        <row r="243">
          <cell r="Y243">
            <v>169.85144597855836</v>
          </cell>
          <cell r="Z243">
            <v>179.0234240614005</v>
          </cell>
          <cell r="AA243">
            <v>182.42486911856707</v>
          </cell>
          <cell r="AB243">
            <v>188.80183855686005</v>
          </cell>
          <cell r="AC243">
            <v>196.15966405369616</v>
          </cell>
          <cell r="AD243">
            <v>203.4138173717393</v>
          </cell>
          <cell r="AE243">
            <v>208.49021726530702</v>
          </cell>
          <cell r="AF243">
            <v>19.285456611114078</v>
          </cell>
          <cell r="AG243">
            <v>7.8390813318833654</v>
          </cell>
          <cell r="AH243">
            <v>8.4412593093751802</v>
          </cell>
          <cell r="AI243">
            <v>8.8255160456766255</v>
          </cell>
          <cell r="AJ243">
            <v>9.3168389895155403</v>
          </cell>
          <cell r="AK243">
            <v>9.8108149426461857</v>
          </cell>
          <cell r="AL243" t="e">
            <v>#REF!</v>
          </cell>
          <cell r="AM243" t="e">
            <v>#REF!</v>
          </cell>
          <cell r="AN243" t="e">
            <v>#REF!</v>
          </cell>
          <cell r="AO243" t="e">
            <v>#REF!</v>
          </cell>
          <cell r="AP243" t="e">
            <v>#REF!</v>
          </cell>
          <cell r="AR243">
            <v>1.9709498469205404</v>
          </cell>
          <cell r="AS243">
            <v>2.0103688438589513</v>
          </cell>
          <cell r="AT243">
            <v>2.0505762207361302</v>
          </cell>
          <cell r="AU243">
            <v>2.0915877451508527</v>
          </cell>
          <cell r="AV243">
            <v>2.1334195000538698</v>
          </cell>
          <cell r="AW243">
            <v>2.1760878900549474</v>
          </cell>
          <cell r="AX243">
            <v>2.2196096478560463</v>
          </cell>
          <cell r="AY243">
            <v>2.2640018408131675</v>
          </cell>
          <cell r="AZ243">
            <v>2.3092818776294308</v>
          </cell>
          <cell r="BA243">
            <v>2.3554675151820197</v>
          </cell>
          <cell r="BB243">
            <v>2.4025768654856603</v>
          </cell>
          <cell r="BC243">
            <v>2.4506284027953735</v>
          </cell>
          <cell r="BD243">
            <v>2.499640970851281</v>
          </cell>
          <cell r="BE243">
            <v>2.5496337902683068</v>
          </cell>
          <cell r="BF243">
            <v>2.6006264660736731</v>
          </cell>
          <cell r="BG243">
            <v>2.6526389953951468</v>
          </cell>
          <cell r="BH243">
            <v>2.7056917753030496</v>
          </cell>
          <cell r="BI243">
            <v>2.7598056108091105</v>
          </cell>
        </row>
        <row r="244">
          <cell r="Y244">
            <v>4.2</v>
          </cell>
          <cell r="Z244">
            <v>4.6191644910206602</v>
          </cell>
          <cell r="AA244">
            <v>4.7577394257512795</v>
          </cell>
          <cell r="AB244">
            <v>4.8858091622858444</v>
          </cell>
          <cell r="AC244">
            <v>5.0271217965181112</v>
          </cell>
          <cell r="AD244">
            <v>5.1022207423223636</v>
          </cell>
          <cell r="AE244">
            <v>5.1784321160107414</v>
          </cell>
          <cell r="AF244">
            <v>0.21840925001241152</v>
          </cell>
          <cell r="AG244">
            <v>0.2382069022195609</v>
          </cell>
          <cell r="AH244">
            <v>0.2592654540991346</v>
          </cell>
          <cell r="AI244">
            <v>0.28407710642263201</v>
          </cell>
          <cell r="AJ244">
            <v>0.30818862368725297</v>
          </cell>
          <cell r="AK244">
            <v>0.33363347404264498</v>
          </cell>
          <cell r="AL244" t="e">
            <v>#REF!</v>
          </cell>
          <cell r="AM244" t="e">
            <v>#REF!</v>
          </cell>
          <cell r="AN244" t="e">
            <v>#REF!</v>
          </cell>
          <cell r="AO244" t="e">
            <v>#REF!</v>
          </cell>
          <cell r="AP244" t="e">
            <v>#REF!</v>
          </cell>
          <cell r="AR244">
            <v>0.27256702917581299</v>
          </cell>
          <cell r="AS244">
            <v>0.27801836975932925</v>
          </cell>
          <cell r="AT244">
            <v>0.28357873715451587</v>
          </cell>
          <cell r="AU244">
            <v>0.28925031189760619</v>
          </cell>
          <cell r="AV244">
            <v>0.29503531813555833</v>
          </cell>
          <cell r="AW244">
            <v>0.30093602449826951</v>
          </cell>
          <cell r="AX244">
            <v>0.30695474498823488</v>
          </cell>
          <cell r="AY244">
            <v>0.3130938398879996</v>
          </cell>
          <cell r="AZ244">
            <v>0.31935571668575963</v>
          </cell>
          <cell r="BA244">
            <v>0.32574283101947482</v>
          </cell>
          <cell r="BB244">
            <v>0.3322576876398643</v>
          </cell>
          <cell r="BC244">
            <v>0.33890284139266158</v>
          </cell>
          <cell r="BD244">
            <v>0.34568089822051484</v>
          </cell>
          <cell r="BE244">
            <v>0.35259451618492516</v>
          </cell>
          <cell r="BF244">
            <v>0.35964640650862367</v>
          </cell>
          <cell r="BG244">
            <v>0.36683933463879614</v>
          </cell>
          <cell r="BH244">
            <v>0.37417612133157208</v>
          </cell>
          <cell r="BI244">
            <v>0.38165964375820355</v>
          </cell>
        </row>
        <row r="245">
          <cell r="Y245">
            <v>558.16999553323978</v>
          </cell>
          <cell r="Z245">
            <v>586.07849530990177</v>
          </cell>
          <cell r="AA245">
            <v>600.73045769264922</v>
          </cell>
          <cell r="AB245">
            <v>617.50465599734537</v>
          </cell>
          <cell r="AC245">
            <v>636.60573751987818</v>
          </cell>
          <cell r="AD245">
            <v>656.32102123600794</v>
          </cell>
          <cell r="AE245">
            <v>677.30321526099101</v>
          </cell>
          <cell r="AF245">
            <v>44.340676445563574</v>
          </cell>
          <cell r="AG245">
            <v>30.980797043227252</v>
          </cell>
          <cell r="AH245">
            <v>29.946357860250878</v>
          </cell>
          <cell r="AI245">
            <v>30.176462736238811</v>
          </cell>
          <cell r="AJ245">
            <v>29.632721876394466</v>
          </cell>
          <cell r="AK245">
            <v>29.885129244099094</v>
          </cell>
          <cell r="AL245" t="e">
            <v>#REF!</v>
          </cell>
          <cell r="AM245" t="e">
            <v>#REF!</v>
          </cell>
          <cell r="AN245" t="e">
            <v>#REF!</v>
          </cell>
          <cell r="AO245" t="e">
            <v>#REF!</v>
          </cell>
          <cell r="AP245" t="e">
            <v>#REF!</v>
          </cell>
          <cell r="AR245">
            <v>2.5559084912343706</v>
          </cell>
          <cell r="AS245">
            <v>2.607026661059058</v>
          </cell>
          <cell r="AT245">
            <v>2.6591671942802391</v>
          </cell>
          <cell r="AU245">
            <v>2.7123505381658437</v>
          </cell>
          <cell r="AV245">
            <v>2.7665975489291608</v>
          </cell>
          <cell r="AW245">
            <v>2.821929499907744</v>
          </cell>
          <cell r="AX245">
            <v>2.8783680899058988</v>
          </cell>
          <cell r="AY245">
            <v>2.9359354517040166</v>
          </cell>
          <cell r="AZ245">
            <v>2.9946541607380968</v>
          </cell>
          <cell r="BA245">
            <v>3.0545472439528587</v>
          </cell>
          <cell r="BB245">
            <v>3.115638188831916</v>
          </cell>
          <cell r="BC245">
            <v>3.1779509526085543</v>
          </cell>
          <cell r="BD245">
            <v>3.2415099716607254</v>
          </cell>
          <cell r="BE245">
            <v>3.30634017109394</v>
          </cell>
          <cell r="BF245">
            <v>3.3724669745158189</v>
          </cell>
          <cell r="BG245">
            <v>3.4399163140061355</v>
          </cell>
          <cell r="BH245">
            <v>3.5087146402862581</v>
          </cell>
          <cell r="BI245">
            <v>3.5788889330919833</v>
          </cell>
        </row>
        <row r="246">
          <cell r="Y246">
            <v>820.30555400377796</v>
          </cell>
          <cell r="Z246">
            <v>849.83655394791401</v>
          </cell>
          <cell r="AA246">
            <v>875.33165056635153</v>
          </cell>
          <cell r="AB246">
            <v>890.97809851083503</v>
          </cell>
          <cell r="AC246">
            <v>911.37635670847237</v>
          </cell>
          <cell r="AD246">
            <v>951.47168362073614</v>
          </cell>
          <cell r="AE246">
            <v>994.28245161110522</v>
          </cell>
          <cell r="AF246">
            <v>33.51368362298669</v>
          </cell>
          <cell r="AG246">
            <v>38.759714013170054</v>
          </cell>
          <cell r="AH246">
            <v>41.99087345615547</v>
          </cell>
          <cell r="AI246">
            <v>43.830129175518579</v>
          </cell>
          <cell r="AJ246">
            <v>46.498170864621969</v>
          </cell>
          <cell r="AK246">
            <v>50.206730018871831</v>
          </cell>
          <cell r="AL246" t="e">
            <v>#REF!</v>
          </cell>
          <cell r="AM246" t="e">
            <v>#REF!</v>
          </cell>
          <cell r="AN246" t="e">
            <v>#REF!</v>
          </cell>
          <cell r="AO246" t="e">
            <v>#REF!</v>
          </cell>
          <cell r="AP246" t="e">
            <v>#REF!</v>
          </cell>
          <cell r="AR246">
            <v>3.0352589215630927</v>
          </cell>
          <cell r="AS246">
            <v>3.0959640999943545</v>
          </cell>
          <cell r="AT246">
            <v>3.1578833819942416</v>
          </cell>
          <cell r="AU246">
            <v>3.2210410496341266</v>
          </cell>
          <cell r="AV246">
            <v>3.2854618706268091</v>
          </cell>
          <cell r="AW246">
            <v>3.3511711080393454</v>
          </cell>
          <cell r="AX246">
            <v>3.4181945302001324</v>
          </cell>
          <cell r="AY246">
            <v>3.4865584208041351</v>
          </cell>
          <cell r="AZ246">
            <v>3.556289589220218</v>
          </cell>
          <cell r="BA246">
            <v>3.6274153810046226</v>
          </cell>
          <cell r="BB246">
            <v>3.6999636886247149</v>
          </cell>
          <cell r="BC246">
            <v>3.7739629623972091</v>
          </cell>
          <cell r="BD246">
            <v>3.8494422216451532</v>
          </cell>
          <cell r="BE246">
            <v>3.9264310660780564</v>
          </cell>
          <cell r="BF246">
            <v>4.0049596873996176</v>
          </cell>
          <cell r="BG246">
            <v>4.0850588811476101</v>
          </cell>
          <cell r="BH246">
            <v>4.1667600587705627</v>
          </cell>
          <cell r="BI246">
            <v>4.250095259945974</v>
          </cell>
        </row>
        <row r="247">
          <cell r="Y247">
            <v>653.6588003529464</v>
          </cell>
          <cell r="Z247">
            <v>702.02955157906445</v>
          </cell>
          <cell r="AA247">
            <v>735.72697005485952</v>
          </cell>
          <cell r="AB247">
            <v>776.230899493876</v>
          </cell>
          <cell r="AC247">
            <v>815.84106664401088</v>
          </cell>
          <cell r="AD247">
            <v>853.36819429132629</v>
          </cell>
          <cell r="AE247">
            <v>893.47486774387096</v>
          </cell>
          <cell r="AF247">
            <v>36.985554037239744</v>
          </cell>
          <cell r="AG247">
            <v>41.564283905635769</v>
          </cell>
          <cell r="AH247">
            <v>46.055063009363977</v>
          </cell>
          <cell r="AI247">
            <v>49.257843803896293</v>
          </cell>
          <cell r="AJ247">
            <v>53.198402226909636</v>
          </cell>
          <cell r="AK247">
            <v>56.964116396113674</v>
          </cell>
          <cell r="AL247" t="e">
            <v>#REF!</v>
          </cell>
          <cell r="AM247" t="e">
            <v>#REF!</v>
          </cell>
          <cell r="AN247" t="e">
            <v>#REF!</v>
          </cell>
          <cell r="AO247" t="e">
            <v>#REF!</v>
          </cell>
          <cell r="AP247" t="e">
            <v>#REF!</v>
          </cell>
          <cell r="AR247">
            <v>2.9631747768844696</v>
          </cell>
          <cell r="AS247">
            <v>3.0224382724221592</v>
          </cell>
          <cell r="AT247">
            <v>3.0828870378706026</v>
          </cell>
          <cell r="AU247">
            <v>3.1445447786280147</v>
          </cell>
          <cell r="AV247">
            <v>3.2074356742005752</v>
          </cell>
          <cell r="AW247">
            <v>3.2715843876845869</v>
          </cell>
          <cell r="AX247">
            <v>3.3370160754382789</v>
          </cell>
          <cell r="AY247">
            <v>3.4037563969470446</v>
          </cell>
          <cell r="AZ247">
            <v>3.4718315248859857</v>
          </cell>
          <cell r="BA247">
            <v>3.5412681553837055</v>
          </cell>
          <cell r="BB247">
            <v>3.6120935184913798</v>
          </cell>
          <cell r="BC247">
            <v>3.6843353888612076</v>
          </cell>
          <cell r="BD247">
            <v>3.7580220966384319</v>
          </cell>
          <cell r="BE247">
            <v>3.8331825385712004</v>
          </cell>
          <cell r="BF247">
            <v>3.9098461893426246</v>
          </cell>
          <cell r="BG247">
            <v>3.9880431131294771</v>
          </cell>
          <cell r="BH247">
            <v>4.0678039753920672</v>
          </cell>
          <cell r="BI247">
            <v>4.1491600548999088</v>
          </cell>
        </row>
        <row r="248">
          <cell r="Y248">
            <v>1806.7514390135939</v>
          </cell>
          <cell r="Z248">
            <v>2018.1413573781842</v>
          </cell>
          <cell r="AA248">
            <v>2159.4112523946574</v>
          </cell>
          <cell r="AB248">
            <v>2332.5382565568093</v>
          </cell>
          <cell r="AC248">
            <v>2533.5963257962649</v>
          </cell>
          <cell r="AD248">
            <v>2756.7516109818534</v>
          </cell>
          <cell r="AE248">
            <v>3005.0806394647925</v>
          </cell>
          <cell r="AF248">
            <v>86.964292248861128</v>
          </cell>
          <cell r="AG248">
            <v>97.683054608892789</v>
          </cell>
          <cell r="AH248">
            <v>109.43084321808868</v>
          </cell>
          <cell r="AI248">
            <v>116.56516967784086</v>
          </cell>
          <cell r="AJ248">
            <v>127.5860707105401</v>
          </cell>
          <cell r="AK248">
            <v>137.84756727670057</v>
          </cell>
          <cell r="AL248" t="e">
            <v>#REF!</v>
          </cell>
          <cell r="AM248" t="e">
            <v>#REF!</v>
          </cell>
          <cell r="AN248" t="e">
            <v>#REF!</v>
          </cell>
          <cell r="AO248" t="e">
            <v>#REF!</v>
          </cell>
          <cell r="AP248" t="e">
            <v>#REF!</v>
          </cell>
          <cell r="AR248">
            <v>3.0501431141168038</v>
          </cell>
          <cell r="AS248">
            <v>3.1111459763991398</v>
          </cell>
          <cell r="AT248">
            <v>3.1733688959271227</v>
          </cell>
          <cell r="AU248">
            <v>3.2368362738456651</v>
          </cell>
          <cell r="AV248">
            <v>3.3015729993225786</v>
          </cell>
          <cell r="AW248">
            <v>3.3676044593090304</v>
          </cell>
          <cell r="AX248">
            <v>3.4349565484952111</v>
          </cell>
          <cell r="AY248">
            <v>3.5036556794651155</v>
          </cell>
          <cell r="AZ248">
            <v>3.5737287930544177</v>
          </cell>
          <cell r="BA248">
            <v>3.6452033689155061</v>
          </cell>
          <cell r="BB248">
            <v>3.7181074362938165</v>
          </cell>
          <cell r="BC248">
            <v>3.7924695850196928</v>
          </cell>
          <cell r="BD248">
            <v>3.8683189767200865</v>
          </cell>
          <cell r="BE248">
            <v>3.9456853562544882</v>
          </cell>
          <cell r="BF248">
            <v>4.0245990633795783</v>
          </cell>
          <cell r="BG248">
            <v>4.1050910446471702</v>
          </cell>
          <cell r="BH248">
            <v>4.1871928655401138</v>
          </cell>
          <cell r="BI248">
            <v>4.2709367228509159</v>
          </cell>
        </row>
        <row r="249">
          <cell r="Y249">
            <v>396.91979598081855</v>
          </cell>
          <cell r="Z249">
            <v>408.8273898602431</v>
          </cell>
          <cell r="AA249">
            <v>425.99814023437341</v>
          </cell>
          <cell r="AB249">
            <v>449.02254019876358</v>
          </cell>
          <cell r="AC249">
            <v>475.54509274146562</v>
          </cell>
          <cell r="AD249">
            <v>504.56608527677793</v>
          </cell>
          <cell r="AE249">
            <v>535.86268911306593</v>
          </cell>
          <cell r="AF249">
            <v>20.245313016175473</v>
          </cell>
          <cell r="AG249">
            <v>22.970259489908418</v>
          </cell>
          <cell r="AH249">
            <v>25.002105498325207</v>
          </cell>
          <cell r="AI249">
            <v>27.430770536051686</v>
          </cell>
          <cell r="AJ249">
            <v>29.896285094929155</v>
          </cell>
          <cell r="AK249">
            <v>32.317807206541815</v>
          </cell>
          <cell r="AL249" t="e">
            <v>#REF!</v>
          </cell>
          <cell r="AM249" t="e">
            <v>#REF!</v>
          </cell>
          <cell r="AN249" t="e">
            <v>#REF!</v>
          </cell>
          <cell r="AO249" t="e">
            <v>#REF!</v>
          </cell>
          <cell r="AP249" t="e">
            <v>#REF!</v>
          </cell>
          <cell r="AR249">
            <v>3.1724395660395981</v>
          </cell>
          <cell r="AS249">
            <v>3.2358883573603903</v>
          </cell>
          <cell r="AT249">
            <v>3.3006061245075982</v>
          </cell>
          <cell r="AU249">
            <v>3.3666182469977501</v>
          </cell>
          <cell r="AV249">
            <v>3.4339506119377052</v>
          </cell>
          <cell r="AW249">
            <v>3.5026296241764592</v>
          </cell>
          <cell r="AX249">
            <v>3.5726822166599885</v>
          </cell>
          <cell r="AY249">
            <v>3.6441358609931882</v>
          </cell>
          <cell r="AZ249">
            <v>3.717018578213052</v>
          </cell>
          <cell r="BA249">
            <v>3.791358949777313</v>
          </cell>
          <cell r="BB249">
            <v>3.8671861287728593</v>
          </cell>
          <cell r="BC249">
            <v>3.9445298513483165</v>
          </cell>
          <cell r="BD249">
            <v>4.0234204483752825</v>
          </cell>
          <cell r="BE249">
            <v>4.1038888573427883</v>
          </cell>
          <cell r="BF249">
            <v>4.1859666344896445</v>
          </cell>
          <cell r="BG249">
            <v>4.2696859671794378</v>
          </cell>
          <cell r="BH249">
            <v>4.3550796865230268</v>
          </cell>
          <cell r="BI249">
            <v>4.4421812802534877</v>
          </cell>
        </row>
        <row r="250">
          <cell r="Y250">
            <v>324.28402483758845</v>
          </cell>
          <cell r="Z250">
            <v>341.47107815398061</v>
          </cell>
          <cell r="AA250">
            <v>355.1299212801398</v>
          </cell>
          <cell r="AB250">
            <v>376.46506053548762</v>
          </cell>
          <cell r="AC250">
            <v>403.24113796607423</v>
          </cell>
          <cell r="AD250">
            <v>433.10181951666436</v>
          </cell>
          <cell r="AE250">
            <v>465.60681496536051</v>
          </cell>
          <cell r="AF250">
            <v>35.867345054832313</v>
          </cell>
          <cell r="AG250">
            <v>42.650858915228788</v>
          </cell>
          <cell r="AH250">
            <v>46.905609969230284</v>
          </cell>
          <cell r="AI250">
            <v>53.635576764793889</v>
          </cell>
          <cell r="AJ250">
            <v>61.302348600784327</v>
          </cell>
          <cell r="AK250">
            <v>67.7184072911773</v>
          </cell>
          <cell r="AL250" t="e">
            <v>#REF!</v>
          </cell>
          <cell r="AM250" t="e">
            <v>#REF!</v>
          </cell>
          <cell r="AN250" t="e">
            <v>#REF!</v>
          </cell>
          <cell r="AO250" t="e">
            <v>#REF!</v>
          </cell>
          <cell r="AP250" t="e">
            <v>#REF!</v>
          </cell>
          <cell r="AR250">
            <v>4.2942158563236035</v>
          </cell>
          <cell r="AS250">
            <v>4.3801001734500753</v>
          </cell>
          <cell r="AT250">
            <v>4.4677021769190768</v>
          </cell>
          <cell r="AU250">
            <v>4.5570562204574587</v>
          </cell>
          <cell r="AV250">
            <v>4.6481973448666078</v>
          </cell>
          <cell r="AW250">
            <v>4.7411612917639401</v>
          </cell>
          <cell r="AX250">
            <v>4.8359845175992193</v>
          </cell>
          <cell r="AY250">
            <v>4.932704207951204</v>
          </cell>
          <cell r="AZ250">
            <v>5.0313582921102284</v>
          </cell>
          <cell r="BA250">
            <v>5.1319854579524335</v>
          </cell>
          <cell r="BB250">
            <v>5.2346251671114823</v>
          </cell>
          <cell r="BC250">
            <v>5.3393176704537124</v>
          </cell>
          <cell r="BD250">
            <v>5.4461040238627865</v>
          </cell>
          <cell r="BE250">
            <v>5.5550261043400422</v>
          </cell>
          <cell r="BF250">
            <v>5.6661266264268431</v>
          </cell>
          <cell r="BG250">
            <v>5.77944915895538</v>
          </cell>
          <cell r="BH250">
            <v>5.8950381421344877</v>
          </cell>
          <cell r="BI250">
            <v>6.0129389049771778</v>
          </cell>
        </row>
        <row r="251">
          <cell r="Y251">
            <v>256.41998245933939</v>
          </cell>
          <cell r="Z251">
            <v>237.18848377488894</v>
          </cell>
          <cell r="AA251">
            <v>232.44471409939123</v>
          </cell>
          <cell r="AB251">
            <v>231.22767921517485</v>
          </cell>
          <cell r="AC251">
            <v>234.89508360811158</v>
          </cell>
          <cell r="AD251">
            <v>242.87567217119542</v>
          </cell>
          <cell r="AE251">
            <v>251.37028363459018</v>
          </cell>
          <cell r="AF251">
            <v>4.3772141686263746</v>
          </cell>
          <cell r="AG251">
            <v>4.7632622209323046</v>
          </cell>
          <cell r="AH251">
            <v>5.2564247157068076</v>
          </cell>
          <cell r="AI251">
            <v>5.633671813658224</v>
          </cell>
          <cell r="AJ251">
            <v>6.0135007445910951</v>
          </cell>
          <cell r="AK251">
            <v>6.4062945588961826</v>
          </cell>
          <cell r="AL251" t="e">
            <v>#REF!</v>
          </cell>
          <cell r="AM251" t="e">
            <v>#REF!</v>
          </cell>
          <cell r="AN251" t="e">
            <v>#REF!</v>
          </cell>
          <cell r="AO251" t="e">
            <v>#REF!</v>
          </cell>
          <cell r="AP251" t="e">
            <v>#REF!</v>
          </cell>
          <cell r="AR251">
            <v>6.0602414813269059</v>
          </cell>
          <cell r="AS251">
            <v>6.1814463109534445</v>
          </cell>
          <cell r="AT251">
            <v>6.3050752371725132</v>
          </cell>
          <cell r="AU251">
            <v>6.4311767419159631</v>
          </cell>
          <cell r="AV251">
            <v>6.5598002767542827</v>
          </cell>
          <cell r="AW251">
            <v>6.690996282289368</v>
          </cell>
          <cell r="AX251">
            <v>6.8248162079351555</v>
          </cell>
          <cell r="AY251">
            <v>6.9613125320938591</v>
          </cell>
          <cell r="AZ251">
            <v>7.100538782735736</v>
          </cell>
          <cell r="BA251">
            <v>7.2425495583904507</v>
          </cell>
          <cell r="BB251">
            <v>7.3874005495582598</v>
          </cell>
          <cell r="BC251">
            <v>7.5351485605494251</v>
          </cell>
          <cell r="BD251">
            <v>7.6858515317604139</v>
          </cell>
          <cell r="BE251">
            <v>7.8395685623956224</v>
          </cell>
          <cell r="BF251">
            <v>7.9963599336435349</v>
          </cell>
          <cell r="BG251">
            <v>8.1562871323164057</v>
          </cell>
          <cell r="BH251">
            <v>8.3194128749627332</v>
          </cell>
          <cell r="BI251">
            <v>8.4858011324619884</v>
          </cell>
        </row>
        <row r="252">
          <cell r="Y252">
            <v>1807.5334262544441</v>
          </cell>
          <cell r="Z252">
            <v>1879.8347633046219</v>
          </cell>
          <cell r="AA252">
            <v>1977.5861709964618</v>
          </cell>
          <cell r="AB252">
            <v>2082.4838890483943</v>
          </cell>
          <cell r="AC252">
            <v>2197.1206223637987</v>
          </cell>
          <cell r="AD252">
            <v>2313.593245442351</v>
          </cell>
          <cell r="AE252">
            <v>2438.5538228749624</v>
          </cell>
          <cell r="AF252">
            <v>46.720226944240018</v>
          </cell>
          <cell r="AG252">
            <v>49.729150980236405</v>
          </cell>
          <cell r="AH252">
            <v>53.87608367379886</v>
          </cell>
          <cell r="AI252">
            <v>56.870520299716532</v>
          </cell>
          <cell r="AJ252">
            <v>58.832964017046891</v>
          </cell>
          <cell r="AK252">
            <v>61.520587436870002</v>
          </cell>
          <cell r="AL252" t="e">
            <v>#REF!</v>
          </cell>
          <cell r="AM252" t="e">
            <v>#REF!</v>
          </cell>
          <cell r="AN252" t="e">
            <v>#REF!</v>
          </cell>
          <cell r="AO252" t="e">
            <v>#REF!</v>
          </cell>
          <cell r="AP252" t="e">
            <v>#REF!</v>
          </cell>
          <cell r="AR252">
            <v>4.5218919927725576</v>
          </cell>
          <cell r="AS252">
            <v>4.6123298326280091</v>
          </cell>
          <cell r="AT252">
            <v>4.7045764292805696</v>
          </cell>
          <cell r="AU252">
            <v>4.7986679578661811</v>
          </cell>
          <cell r="AV252">
            <v>4.8946413170235044</v>
          </cell>
          <cell r="AW252">
            <v>4.9925341433639749</v>
          </cell>
          <cell r="AX252">
            <v>5.0923848262312541</v>
          </cell>
          <cell r="AY252">
            <v>5.194232522755879</v>
          </cell>
          <cell r="AZ252">
            <v>5.2981171732109971</v>
          </cell>
          <cell r="BA252">
            <v>5.4040795166752167</v>
          </cell>
          <cell r="BB252">
            <v>5.5121611070087209</v>
          </cell>
          <cell r="BC252">
            <v>5.6224043291488952</v>
          </cell>
          <cell r="BD252">
            <v>5.734852415731873</v>
          </cell>
          <cell r="BE252">
            <v>5.8495494640465102</v>
          </cell>
          <cell r="BF252">
            <v>5.9665404533274407</v>
          </cell>
          <cell r="BG252">
            <v>6.0858712623939892</v>
          </cell>
          <cell r="BH252">
            <v>6.2075886876418691</v>
          </cell>
          <cell r="BI252">
            <v>6.3317404613947064</v>
          </cell>
        </row>
        <row r="253">
          <cell r="Y253">
            <v>238.37982129321796</v>
          </cell>
          <cell r="Z253">
            <v>226.52200618219209</v>
          </cell>
          <cell r="AA253">
            <v>235.5828864294798</v>
          </cell>
          <cell r="AB253">
            <v>245.94853343237693</v>
          </cell>
          <cell r="AC253">
            <v>257.01621743683387</v>
          </cell>
          <cell r="AD253">
            <v>269.09597965636505</v>
          </cell>
          <cell r="AE253">
            <v>282.01258667987059</v>
          </cell>
          <cell r="AF253">
            <v>11.593549393993669</v>
          </cell>
          <cell r="AG253">
            <v>12.828098254318489</v>
          </cell>
          <cell r="AH253">
            <v>14.244385929886144</v>
          </cell>
          <cell r="AI253">
            <v>15.29151611781888</v>
          </cell>
          <cell r="AJ253">
            <v>16.180583199368552</v>
          </cell>
          <cell r="AK253">
            <v>17.005484060132879</v>
          </cell>
          <cell r="AL253" t="e">
            <v>#REF!</v>
          </cell>
          <cell r="AM253" t="e">
            <v>#REF!</v>
          </cell>
          <cell r="AN253" t="e">
            <v>#REF!</v>
          </cell>
          <cell r="AO253" t="e">
            <v>#REF!</v>
          </cell>
          <cell r="AP253" t="e">
            <v>#REF!</v>
          </cell>
          <cell r="AR253">
            <v>3.4680879074882145</v>
          </cell>
          <cell r="AS253">
            <v>3.537449665637979</v>
          </cell>
          <cell r="AT253">
            <v>3.6081986589507387</v>
          </cell>
          <cell r="AU253">
            <v>3.6803626321297536</v>
          </cell>
          <cell r="AV253">
            <v>3.7539698847723488</v>
          </cell>
          <cell r="AW253">
            <v>3.8290492824677957</v>
          </cell>
          <cell r="AX253">
            <v>3.9056302681171515</v>
          </cell>
          <cell r="AY253">
            <v>3.9837428734794944</v>
          </cell>
          <cell r="AZ253">
            <v>4.0634177309490846</v>
          </cell>
          <cell r="BA253">
            <v>4.1446860855680665</v>
          </cell>
          <cell r="BB253">
            <v>4.2275798072794277</v>
          </cell>
          <cell r="BC253">
            <v>4.312131403425016</v>
          </cell>
          <cell r="BD253">
            <v>4.3983740314935167</v>
          </cell>
          <cell r="BE253">
            <v>4.4863415121233867</v>
          </cell>
          <cell r="BF253">
            <v>4.5760683423658541</v>
          </cell>
          <cell r="BG253">
            <v>4.6675897092131713</v>
          </cell>
          <cell r="BH253">
            <v>4.7609415033974347</v>
          </cell>
          <cell r="BI253">
            <v>4.8561603334653833</v>
          </cell>
        </row>
        <row r="254">
          <cell r="Y254">
            <v>1454.7414738190216</v>
          </cell>
          <cell r="Z254">
            <v>1582.0343892623193</v>
          </cell>
          <cell r="AA254">
            <v>1740.2378281885517</v>
          </cell>
          <cell r="AB254">
            <v>1914.2616110074066</v>
          </cell>
          <cell r="AC254">
            <v>2086.5451559980734</v>
          </cell>
          <cell r="AD254">
            <v>2274.3342200379006</v>
          </cell>
          <cell r="AE254">
            <v>2479.0242998413119</v>
          </cell>
          <cell r="AF254">
            <v>18.612919484782907</v>
          </cell>
          <cell r="AG254">
            <v>21.379977167803851</v>
          </cell>
          <cell r="AH254">
            <v>23.906810135509318</v>
          </cell>
          <cell r="AI254">
            <v>26.391141698335225</v>
          </cell>
          <cell r="AJ254">
            <v>28.706386090864353</v>
          </cell>
          <cell r="AK254">
            <v>30.436337675044289</v>
          </cell>
          <cell r="AL254" t="e">
            <v>#REF!</v>
          </cell>
          <cell r="AM254" t="e">
            <v>#REF!</v>
          </cell>
          <cell r="AN254" t="e">
            <v>#REF!</v>
          </cell>
          <cell r="AO254" t="e">
            <v>#REF!</v>
          </cell>
          <cell r="AP254" t="e">
            <v>#REF!</v>
          </cell>
          <cell r="AR254">
            <v>5.824093989287964</v>
          </cell>
          <cell r="AS254">
            <v>5.9405758690737231</v>
          </cell>
          <cell r="AT254">
            <v>6.0593873864551977</v>
          </cell>
          <cell r="AU254">
            <v>6.180575134184302</v>
          </cell>
          <cell r="AV254">
            <v>6.3041866368679882</v>
          </cell>
          <cell r="AW254">
            <v>6.4302703696053483</v>
          </cell>
          <cell r="AX254">
            <v>6.5588757769974553</v>
          </cell>
          <cell r="AY254">
            <v>6.6900532925374048</v>
          </cell>
          <cell r="AZ254">
            <v>6.8238543583881528</v>
          </cell>
          <cell r="BA254">
            <v>6.9603314455559158</v>
          </cell>
          <cell r="BB254">
            <v>7.0995380744670342</v>
          </cell>
          <cell r="BC254">
            <v>7.241528835956375</v>
          </cell>
          <cell r="BD254">
            <v>7.3863594126755023</v>
          </cell>
          <cell r="BE254">
            <v>7.5340866009290126</v>
          </cell>
          <cell r="BF254">
            <v>7.6847683329475931</v>
          </cell>
          <cell r="BG254">
            <v>7.8384636996065451</v>
          </cell>
          <cell r="BH254">
            <v>7.995232973598676</v>
          </cell>
          <cell r="BI254">
            <v>8.15513763307065</v>
          </cell>
        </row>
        <row r="255">
          <cell r="Y255">
            <v>1106.8633126575778</v>
          </cell>
          <cell r="Z255">
            <v>1136.1966441959519</v>
          </cell>
          <cell r="AA255">
            <v>1158.9205770798712</v>
          </cell>
          <cell r="AB255">
            <v>1170.50978285067</v>
          </cell>
          <cell r="AC255">
            <v>1207.9660959018915</v>
          </cell>
          <cell r="AD255">
            <v>1247.8289770666538</v>
          </cell>
          <cell r="AE255">
            <v>1290.2551622869198</v>
          </cell>
          <cell r="AF255">
            <v>34.749449698658324</v>
          </cell>
          <cell r="AG255">
            <v>36.310176041439199</v>
          </cell>
          <cell r="AH255">
            <v>38.761816281527089</v>
          </cell>
          <cell r="AI255">
            <v>40.751392804920513</v>
          </cell>
          <cell r="AJ255">
            <v>42.497070614816352</v>
          </cell>
          <cell r="AK255">
            <v>44.678143920206672</v>
          </cell>
          <cell r="AL255" t="e">
            <v>#REF!</v>
          </cell>
          <cell r="AM255" t="e">
            <v>#REF!</v>
          </cell>
          <cell r="AN255" t="e">
            <v>#REF!</v>
          </cell>
          <cell r="AO255" t="e">
            <v>#REF!</v>
          </cell>
          <cell r="AP255" t="e">
            <v>#REF!</v>
          </cell>
          <cell r="AR255">
            <v>2.6219865812864538</v>
          </cell>
          <cell r="AS255">
            <v>2.6744263129121828</v>
          </cell>
          <cell r="AT255">
            <v>2.7279148391704267</v>
          </cell>
          <cell r="AU255">
            <v>2.7824731359538353</v>
          </cell>
          <cell r="AV255">
            <v>2.8381225986729119</v>
          </cell>
          <cell r="AW255">
            <v>2.8948850506463701</v>
          </cell>
          <cell r="AX255">
            <v>2.9527827516592975</v>
          </cell>
          <cell r="AY255">
            <v>3.0118384066924837</v>
          </cell>
          <cell r="AZ255">
            <v>3.0720751748263333</v>
          </cell>
          <cell r="BA255">
            <v>3.1335166783228598</v>
          </cell>
          <cell r="BB255">
            <v>3.1961870118893172</v>
          </cell>
          <cell r="BC255">
            <v>3.2601107521271038</v>
          </cell>
          <cell r="BD255">
            <v>3.325312967169646</v>
          </cell>
          <cell r="BE255">
            <v>3.3918192265130389</v>
          </cell>
          <cell r="BF255">
            <v>3.4596556110432997</v>
          </cell>
          <cell r="BG255">
            <v>3.5288487232641659</v>
          </cell>
          <cell r="BH255">
            <v>3.5994256977294494</v>
          </cell>
          <cell r="BI255">
            <v>3.6714142116840387</v>
          </cell>
        </row>
        <row r="256">
          <cell r="Y256">
            <v>1567.5846848129866</v>
          </cell>
          <cell r="Z256">
            <v>1717.8499667010312</v>
          </cell>
          <cell r="AA256">
            <v>1836.1616458369363</v>
          </cell>
          <cell r="AB256">
            <v>1951.8210815476132</v>
          </cell>
          <cell r="AC256">
            <v>2075.4101108515183</v>
          </cell>
          <cell r="AD256">
            <v>2207.5184093910061</v>
          </cell>
          <cell r="AE256">
            <v>2363.1356597294421</v>
          </cell>
          <cell r="AF256">
            <v>79.732248299766894</v>
          </cell>
          <cell r="AG256">
            <v>89.434125647012095</v>
          </cell>
          <cell r="AH256">
            <v>98.501548034823116</v>
          </cell>
          <cell r="AI256">
            <v>106.98771014434146</v>
          </cell>
          <cell r="AJ256">
            <v>113.67247729718603</v>
          </cell>
          <cell r="AK256">
            <v>120.81129447013593</v>
          </cell>
          <cell r="AL256" t="e">
            <v>#REF!</v>
          </cell>
          <cell r="AM256" t="e">
            <v>#REF!</v>
          </cell>
          <cell r="AN256" t="e">
            <v>#REF!</v>
          </cell>
          <cell r="AO256" t="e">
            <v>#REF!</v>
          </cell>
          <cell r="AP256" t="e">
            <v>#REF!</v>
          </cell>
          <cell r="AR256">
            <v>0.49666330878179943</v>
          </cell>
          <cell r="AS256">
            <v>0.50659657495743537</v>
          </cell>
          <cell r="AT256">
            <v>0.51672850645658408</v>
          </cell>
          <cell r="AU256">
            <v>0.52706307658571572</v>
          </cell>
          <cell r="AV256">
            <v>0.53760433811743003</v>
          </cell>
          <cell r="AW256">
            <v>0.54835642487977865</v>
          </cell>
          <cell r="AX256">
            <v>0.55932355337737427</v>
          </cell>
          <cell r="AY256">
            <v>0.57051002444492172</v>
          </cell>
          <cell r="AZ256">
            <v>0.58192022493382012</v>
          </cell>
          <cell r="BA256">
            <v>0.59355862943249649</v>
          </cell>
          <cell r="BB256">
            <v>0.60542980202114638</v>
          </cell>
          <cell r="BC256">
            <v>0.61753839806156929</v>
          </cell>
          <cell r="BD256">
            <v>0.62988916602280065</v>
          </cell>
          <cell r="BE256">
            <v>0.64248694934325667</v>
          </cell>
          <cell r="BF256">
            <v>0.65533668833012182</v>
          </cell>
          <cell r="BG256">
            <v>0.66844342209672425</v>
          </cell>
          <cell r="BH256">
            <v>0.68181229053865877</v>
          </cell>
          <cell r="BI256">
            <v>0.69544853634943193</v>
          </cell>
        </row>
        <row r="257">
          <cell r="Y257">
            <v>3920.9383887896388</v>
          </cell>
          <cell r="Z257">
            <v>4502.5562510939453</v>
          </cell>
          <cell r="AA257">
            <v>4742.1555672974764</v>
          </cell>
          <cell r="AB257">
            <v>4984.2217512032585</v>
          </cell>
          <cell r="AC257">
            <v>5241.8114997087096</v>
          </cell>
          <cell r="AD257">
            <v>5525.8922163397119</v>
          </cell>
          <cell r="AE257">
            <v>5831.7405098640966</v>
          </cell>
          <cell r="AF257">
            <v>253.92916490379869</v>
          </cell>
          <cell r="AG257">
            <v>276.6907786533061</v>
          </cell>
          <cell r="AH257">
            <v>299.65004816163275</v>
          </cell>
          <cell r="AI257">
            <v>321.43151888671656</v>
          </cell>
          <cell r="AJ257">
            <v>335.21565867000925</v>
          </cell>
          <cell r="AK257">
            <v>354.87634813294551</v>
          </cell>
          <cell r="AL257" t="e">
            <v>#REF!</v>
          </cell>
          <cell r="AM257" t="e">
            <v>#REF!</v>
          </cell>
          <cell r="AN257" t="e">
            <v>#REF!</v>
          </cell>
          <cell r="AO257" t="e">
            <v>#REF!</v>
          </cell>
          <cell r="AP257" t="e">
            <v>#REF!</v>
          </cell>
          <cell r="AR257">
            <v>32.61121292988657</v>
          </cell>
          <cell r="AS257">
            <v>33.263437188484303</v>
          </cell>
          <cell r="AT257">
            <v>33.92870593225399</v>
          </cell>
          <cell r="AU257">
            <v>34.607280050899071</v>
          </cell>
          <cell r="AV257">
            <v>35.299425651917055</v>
          </cell>
          <cell r="AW257">
            <v>36.005414164955397</v>
          </cell>
          <cell r="AX257">
            <v>36.725522448254509</v>
          </cell>
          <cell r="AY257">
            <v>37.460032897219598</v>
          </cell>
          <cell r="AZ257">
            <v>38.209233555163991</v>
          </cell>
          <cell r="BA257">
            <v>38.97341822626727</v>
          </cell>
          <cell r="BB257">
            <v>39.752886590792613</v>
          </cell>
          <cell r="BC257">
            <v>40.547944322608465</v>
          </cell>
          <cell r="BD257">
            <v>41.358903209060635</v>
          </cell>
          <cell r="BE257">
            <v>42.186081273241847</v>
          </cell>
          <cell r="BF257">
            <v>43.029802898706684</v>
          </cell>
          <cell r="BG257">
            <v>43.890398956680819</v>
          </cell>
          <cell r="BH257">
            <v>44.768206935814433</v>
          </cell>
          <cell r="BI257">
            <v>45.663571074530722</v>
          </cell>
        </row>
        <row r="258">
          <cell r="Y258">
            <v>133.66592608149202</v>
          </cell>
          <cell r="Z258">
            <v>165.20119899549024</v>
          </cell>
          <cell r="AA258">
            <v>174.12206374124662</v>
          </cell>
          <cell r="AB258">
            <v>184.56938756572151</v>
          </cell>
          <cell r="AC258">
            <v>193.79785694400758</v>
          </cell>
          <cell r="AD258">
            <v>205.42572836064807</v>
          </cell>
          <cell r="AE258">
            <v>217.75127206228692</v>
          </cell>
          <cell r="AF258">
            <v>8.1140665271678056</v>
          </cell>
          <cell r="AG258">
            <v>9.2228331234312666</v>
          </cell>
          <cell r="AH258">
            <v>10.173826674037315</v>
          </cell>
          <cell r="AI258">
            <v>11.000700603941528</v>
          </cell>
          <cell r="AJ258">
            <v>11.633360345654804</v>
          </cell>
          <cell r="AK258">
            <v>12.200477228704269</v>
          </cell>
          <cell r="AL258" t="e">
            <v>#REF!</v>
          </cell>
          <cell r="AM258" t="e">
            <v>#REF!</v>
          </cell>
          <cell r="AN258" t="e">
            <v>#REF!</v>
          </cell>
          <cell r="AO258" t="e">
            <v>#REF!</v>
          </cell>
          <cell r="AP258" t="e">
            <v>#REF!</v>
          </cell>
          <cell r="AR258">
            <v>7.2272592008065351</v>
          </cell>
          <cell r="AS258">
            <v>7.3718043848226662</v>
          </cell>
          <cell r="AT258">
            <v>7.5192404725191198</v>
          </cell>
          <cell r="AU258">
            <v>7.6696252819695019</v>
          </cell>
          <cell r="AV258">
            <v>7.823017787608892</v>
          </cell>
          <cell r="AW258">
            <v>7.97947814336107</v>
          </cell>
          <cell r="AX258">
            <v>8.1390677062282908</v>
          </cell>
          <cell r="AY258">
            <v>8.3018490603528576</v>
          </cell>
          <cell r="AZ258">
            <v>8.4678860415599146</v>
          </cell>
          <cell r="BA258">
            <v>8.6372437623911136</v>
          </cell>
          <cell r="BB258">
            <v>8.809988637638936</v>
          </cell>
          <cell r="BC258">
            <v>8.9861884103917156</v>
          </cell>
          <cell r="BD258">
            <v>9.1659121785995499</v>
          </cell>
          <cell r="BE258">
            <v>9.3492304221715408</v>
          </cell>
          <cell r="BF258">
            <v>9.5362150306149722</v>
          </cell>
          <cell r="BG258">
            <v>9.7269393312272712</v>
          </cell>
          <cell r="BH258">
            <v>9.9214781178518159</v>
          </cell>
          <cell r="BI258">
            <v>10.119907680208852</v>
          </cell>
        </row>
        <row r="259">
          <cell r="Y259">
            <v>786.25921376206281</v>
          </cell>
          <cell r="Z259">
            <v>834.00259384669255</v>
          </cell>
          <cell r="AA259">
            <v>875.70272353902726</v>
          </cell>
          <cell r="AB259">
            <v>919.48785971597886</v>
          </cell>
          <cell r="AC259">
            <v>956.26737410461794</v>
          </cell>
          <cell r="AD259">
            <v>994.51806906880267</v>
          </cell>
          <cell r="AE259">
            <v>1034.2987918315548</v>
          </cell>
          <cell r="AF259">
            <v>0.92261485771780705</v>
          </cell>
          <cell r="AG259">
            <v>1.0813860081852658</v>
          </cell>
          <cell r="AH259">
            <v>1.2280300039058003</v>
          </cell>
          <cell r="AI259">
            <v>1.32237761905423</v>
          </cell>
          <cell r="AJ259">
            <v>1.3998647969871911</v>
          </cell>
          <cell r="AK259">
            <v>1.4190295583739219</v>
          </cell>
          <cell r="AL259" t="e">
            <v>#REF!</v>
          </cell>
          <cell r="AM259" t="e">
            <v>#REF!</v>
          </cell>
          <cell r="AN259" t="e">
            <v>#REF!</v>
          </cell>
          <cell r="AO259" t="e">
            <v>#REF!</v>
          </cell>
          <cell r="AP259" t="e">
            <v>#REF!</v>
          </cell>
          <cell r="AR259">
            <v>2.9415488738358175</v>
          </cell>
          <cell r="AS259">
            <v>3.0003798513125339</v>
          </cell>
          <cell r="AT259">
            <v>3.0603874483387847</v>
          </cell>
          <cell r="AU259">
            <v>3.1215951973055605</v>
          </cell>
          <cell r="AV259">
            <v>3.1840271012516719</v>
          </cell>
          <cell r="AW259">
            <v>3.2477076432767054</v>
          </cell>
          <cell r="AX259">
            <v>3.3126617961422395</v>
          </cell>
          <cell r="AY259">
            <v>3.3789150320650845</v>
          </cell>
          <cell r="AZ259">
            <v>3.4464933327063862</v>
          </cell>
          <cell r="BA259">
            <v>3.5154231993605141</v>
          </cell>
          <cell r="BB259">
            <v>3.5857316633477243</v>
          </cell>
          <cell r="BC259">
            <v>3.6574462966146788</v>
          </cell>
          <cell r="BD259">
            <v>3.7305952225469725</v>
          </cell>
          <cell r="BE259">
            <v>3.805207126997912</v>
          </cell>
          <cell r="BF259">
            <v>3.8813112695378704</v>
          </cell>
          <cell r="BG259">
            <v>3.958937494928628</v>
          </cell>
          <cell r="BH259">
            <v>4.0381162448272008</v>
          </cell>
          <cell r="BI259">
            <v>4.1188785697237451</v>
          </cell>
        </row>
        <row r="260">
          <cell r="Y260">
            <v>422.2974887072686</v>
          </cell>
          <cell r="Z260">
            <v>414.16959864639796</v>
          </cell>
          <cell r="AA260">
            <v>447.30316653810979</v>
          </cell>
          <cell r="AB260">
            <v>483.08741986115854</v>
          </cell>
          <cell r="AC260">
            <v>516.90353925143972</v>
          </cell>
          <cell r="AD260">
            <v>553.08678699904033</v>
          </cell>
          <cell r="AE260">
            <v>591.80286208897314</v>
          </cell>
          <cell r="AF260">
            <v>9.0502947789523613</v>
          </cell>
          <cell r="AG260">
            <v>10.565851201110149</v>
          </cell>
          <cell r="AH260">
            <v>11.905018633522984</v>
          </cell>
          <cell r="AI260">
            <v>12.954963049824238</v>
          </cell>
          <cell r="AJ260">
            <v>13.729143804414356</v>
          </cell>
          <cell r="AK260">
            <v>14.278181862474327</v>
          </cell>
          <cell r="AL260" t="e">
            <v>#REF!</v>
          </cell>
          <cell r="AM260" t="e">
            <v>#REF!</v>
          </cell>
          <cell r="AN260" t="e">
            <v>#REF!</v>
          </cell>
          <cell r="AO260" t="e">
            <v>#REF!</v>
          </cell>
          <cell r="AP260" t="e">
            <v>#REF!</v>
          </cell>
          <cell r="AR260">
            <v>0.74307864342814867</v>
          </cell>
          <cell r="AS260">
            <v>0.7579402162967116</v>
          </cell>
          <cell r="AT260">
            <v>0.77309902062264579</v>
          </cell>
          <cell r="AU260">
            <v>0.78856100103509874</v>
          </cell>
          <cell r="AV260">
            <v>0.80433222105580071</v>
          </cell>
          <cell r="AW260">
            <v>0.82041886547691678</v>
          </cell>
          <cell r="AX260">
            <v>0.83682724278645515</v>
          </cell>
          <cell r="AY260">
            <v>0.85356378764218421</v>
          </cell>
          <cell r="AZ260">
            <v>0.87063506339502794</v>
          </cell>
          <cell r="BA260">
            <v>0.88804776466292856</v>
          </cell>
          <cell r="BB260">
            <v>0.90580871995618717</v>
          </cell>
          <cell r="BC260">
            <v>0.92392489435531089</v>
          </cell>
          <cell r="BD260">
            <v>0.94240339224241709</v>
          </cell>
          <cell r="BE260">
            <v>0.96125146008726547</v>
          </cell>
          <cell r="BF260">
            <v>0.98047648928901077</v>
          </cell>
          <cell r="BG260">
            <v>1.0000860190747909</v>
          </cell>
          <cell r="BH260">
            <v>1.0200877394562866</v>
          </cell>
          <cell r="BI260">
            <v>1.0404894942454124</v>
          </cell>
        </row>
        <row r="261">
          <cell r="Y261">
            <v>1299.6451110609175</v>
          </cell>
          <cell r="Z261">
            <v>1419.2393340977217</v>
          </cell>
          <cell r="AA261">
            <v>1504.3936941435848</v>
          </cell>
          <cell r="AB261">
            <v>1594.6573157922001</v>
          </cell>
          <cell r="AC261">
            <v>1674.3901815818103</v>
          </cell>
          <cell r="AD261">
            <v>1758.1096906609005</v>
          </cell>
          <cell r="AE261">
            <v>1846.0151751939457</v>
          </cell>
          <cell r="AF261">
            <v>28.366971854524596</v>
          </cell>
          <cell r="AG261">
            <v>31.165491840933402</v>
          </cell>
          <cell r="AH261">
            <v>35.302796556682409</v>
          </cell>
          <cell r="AI261">
            <v>37.871361298151321</v>
          </cell>
          <cell r="AJ261">
            <v>40.318269535206888</v>
          </cell>
          <cell r="AK261">
            <v>41.433935601558709</v>
          </cell>
          <cell r="AL261" t="e">
            <v>#REF!</v>
          </cell>
          <cell r="AM261" t="e">
            <v>#REF!</v>
          </cell>
          <cell r="AN261" t="e">
            <v>#REF!</v>
          </cell>
          <cell r="AO261" t="e">
            <v>#REF!</v>
          </cell>
          <cell r="AP261" t="e">
            <v>#REF!</v>
          </cell>
          <cell r="AR261">
            <v>8.8850444441020642</v>
          </cell>
          <cell r="AS261">
            <v>9.0627453329841057</v>
          </cell>
          <cell r="AT261">
            <v>9.2440002396437873</v>
          </cell>
          <cell r="AU261">
            <v>9.4288802444366624</v>
          </cell>
          <cell r="AV261">
            <v>9.6174578493253957</v>
          </cell>
          <cell r="AW261">
            <v>9.8098070063119032</v>
          </cell>
          <cell r="AX261">
            <v>10.006003146438141</v>
          </cell>
          <cell r="AY261">
            <v>10.206123209366904</v>
          </cell>
          <cell r="AZ261">
            <v>10.410245673554243</v>
          </cell>
          <cell r="BA261">
            <v>10.618450587025329</v>
          </cell>
          <cell r="BB261">
            <v>10.830819598765835</v>
          </cell>
          <cell r="BC261">
            <v>11.047435990741151</v>
          </cell>
          <cell r="BD261">
            <v>11.268384710555974</v>
          </cell>
          <cell r="BE261">
            <v>11.493752404767093</v>
          </cell>
          <cell r="BF261">
            <v>11.723627452862436</v>
          </cell>
          <cell r="BG261">
            <v>11.958100001919686</v>
          </cell>
          <cell r="BH261">
            <v>12.19726200195808</v>
          </cell>
          <cell r="BI261">
            <v>12.441207241997242</v>
          </cell>
        </row>
        <row r="262">
          <cell r="Y262">
            <v>280.44734179922801</v>
          </cell>
          <cell r="Z262">
            <v>283.1222986465678</v>
          </cell>
          <cell r="AA262">
            <v>302.94085955182754</v>
          </cell>
          <cell r="AB262">
            <v>324.14671972045545</v>
          </cell>
          <cell r="AC262">
            <v>343.59552290368288</v>
          </cell>
          <cell r="AD262">
            <v>364.21125427790383</v>
          </cell>
          <cell r="AE262">
            <v>386.06392953457811</v>
          </cell>
          <cell r="AF262">
            <v>20.941749802534762</v>
          </cell>
          <cell r="AG262">
            <v>23.143512817894067</v>
          </cell>
          <cell r="AH262">
            <v>26.579682757603571</v>
          </cell>
          <cell r="AI262">
            <v>28.15545314503288</v>
          </cell>
          <cell r="AJ262">
            <v>30.518894989990116</v>
          </cell>
          <cell r="AK262">
            <v>32.735101048601045</v>
          </cell>
          <cell r="AL262" t="e">
            <v>#REF!</v>
          </cell>
          <cell r="AM262" t="e">
            <v>#REF!</v>
          </cell>
          <cell r="AN262" t="e">
            <v>#REF!</v>
          </cell>
          <cell r="AO262" t="e">
            <v>#REF!</v>
          </cell>
          <cell r="AP262" t="e">
            <v>#REF!</v>
          </cell>
          <cell r="AR262">
            <v>2.4696259927089108</v>
          </cell>
          <cell r="AS262">
            <v>2.5190185125630893</v>
          </cell>
          <cell r="AT262">
            <v>2.569398882814351</v>
          </cell>
          <cell r="AU262">
            <v>2.6207868604706381</v>
          </cell>
          <cell r="AV262">
            <v>2.6732025976800511</v>
          </cell>
          <cell r="AW262">
            <v>2.726666649633652</v>
          </cell>
          <cell r="AX262">
            <v>2.7811999826263252</v>
          </cell>
          <cell r="AY262">
            <v>2.8368239822788519</v>
          </cell>
          <cell r="AZ262">
            <v>2.8935604619244288</v>
          </cell>
          <cell r="BA262">
            <v>2.9514316711629176</v>
          </cell>
          <cell r="BB262">
            <v>3.010460304586176</v>
          </cell>
          <cell r="BC262">
            <v>3.0706695106778996</v>
          </cell>
          <cell r="BD262">
            <v>3.1320829008914575</v>
          </cell>
          <cell r="BE262">
            <v>3.1947245589092867</v>
          </cell>
          <cell r="BF262">
            <v>3.2586190500874723</v>
          </cell>
          <cell r="BG262">
            <v>3.323791431089222</v>
          </cell>
          <cell r="BH262">
            <v>3.3902672597110066</v>
          </cell>
          <cell r="BI262">
            <v>3.4580726049052268</v>
          </cell>
        </row>
        <row r="263">
          <cell r="AR263">
            <v>0</v>
          </cell>
          <cell r="AS263">
            <v>2.5374561306290095</v>
          </cell>
          <cell r="AT263">
            <v>2.6072262620981528</v>
          </cell>
          <cell r="AU263">
            <v>2.5734827451661433</v>
          </cell>
          <cell r="AV263">
            <v>2.6130902071063375</v>
          </cell>
          <cell r="AW263">
            <v>2.6430580326492072</v>
          </cell>
          <cell r="AX263">
            <v>2.6530880596493307</v>
          </cell>
          <cell r="AY263">
            <v>2.4770643707219815</v>
          </cell>
          <cell r="AZ263">
            <v>2.4152257741400667</v>
          </cell>
          <cell r="BA263">
            <v>2.3295027922403362</v>
          </cell>
          <cell r="BB263">
            <v>2.213421656367772</v>
          </cell>
          <cell r="BC263">
            <v>2.0583707381436858</v>
          </cell>
          <cell r="BD263">
            <v>1.8400454863373217</v>
          </cell>
          <cell r="BE263" t="e">
            <v>#REF!</v>
          </cell>
          <cell r="BF263" t="e">
            <v>#REF!</v>
          </cell>
          <cell r="BG263" t="e">
            <v>#REF!</v>
          </cell>
          <cell r="BH263" t="e">
            <v>#REF!</v>
          </cell>
          <cell r="BI263" t="e">
            <v>#REF!</v>
          </cell>
        </row>
        <row r="277">
          <cell r="Z277">
            <v>8.5158983489470756</v>
          </cell>
          <cell r="AA277">
            <v>21.245877604589168</v>
          </cell>
          <cell r="AB277">
            <v>42.744596361507206</v>
          </cell>
          <cell r="AC277">
            <v>62.069569963655226</v>
          </cell>
          <cell r="AD277">
            <v>80.29422801652106</v>
          </cell>
          <cell r="AE277">
            <v>98.539180943280485</v>
          </cell>
          <cell r="AF277">
            <v>-534.32444589819647</v>
          </cell>
          <cell r="AG277">
            <v>-524.92473796790614</v>
          </cell>
          <cell r="AH277">
            <v>-514.50775995556648</v>
          </cell>
          <cell r="AI277">
            <v>-502.33814750475585</v>
          </cell>
          <cell r="AJ277">
            <v>-487.76146880691141</v>
          </cell>
          <cell r="AK277">
            <v>-470.27606182684156</v>
          </cell>
          <cell r="AL277" t="e">
            <v>#REF!</v>
          </cell>
          <cell r="AM277" t="e">
            <v>#REF!</v>
          </cell>
          <cell r="AN277" t="e">
            <v>#REF!</v>
          </cell>
          <cell r="AO277" t="e">
            <v>#REF!</v>
          </cell>
          <cell r="AP277" t="e">
            <v>#REF!</v>
          </cell>
        </row>
        <row r="278">
          <cell r="Z278">
            <v>1636.3606663482558</v>
          </cell>
          <cell r="AA278">
            <v>1804.6627329005378</v>
          </cell>
          <cell r="AB278">
            <v>1964.2502271976527</v>
          </cell>
          <cell r="AC278">
            <v>2101.6829383083468</v>
          </cell>
          <cell r="AD278">
            <v>2240.0700315078002</v>
          </cell>
          <cell r="AE278">
            <v>2359.8247602408019</v>
          </cell>
          <cell r="AF278">
            <v>-617.61186500296583</v>
          </cell>
          <cell r="AG278">
            <v>-566.36714361605721</v>
          </cell>
          <cell r="AH278">
            <v>-467.2098680950391</v>
          </cell>
          <cell r="AI278">
            <v>-354.14958835640641</v>
          </cell>
          <cell r="AJ278">
            <v>-265.84014855512243</v>
          </cell>
          <cell r="AK278">
            <v>-179.89094968445113</v>
          </cell>
          <cell r="AL278" t="e">
            <v>#REF!</v>
          </cell>
          <cell r="AM278" t="e">
            <v>#REF!</v>
          </cell>
          <cell r="AN278" t="e">
            <v>#REF!</v>
          </cell>
          <cell r="AO278" t="e">
            <v>#REF!</v>
          </cell>
          <cell r="AP278" t="e">
            <v>#REF!</v>
          </cell>
        </row>
        <row r="279">
          <cell r="Z279">
            <v>63.743872012651082</v>
          </cell>
          <cell r="AA279">
            <v>118.22361377343077</v>
          </cell>
          <cell r="AB279">
            <v>182.49927282764241</v>
          </cell>
          <cell r="AC279">
            <v>237.49458239765488</v>
          </cell>
          <cell r="AD279">
            <v>296.9116881913983</v>
          </cell>
          <cell r="AE279">
            <v>353.42770496361891</v>
          </cell>
          <cell r="AF279">
            <v>-183.66691812648068</v>
          </cell>
          <cell r="AG279">
            <v>-153.68301000123543</v>
          </cell>
          <cell r="AH279">
            <v>-125.36102369203969</v>
          </cell>
          <cell r="AI279">
            <v>-98.384836137838832</v>
          </cell>
          <cell r="AJ279">
            <v>-74.914292276107318</v>
          </cell>
          <cell r="AK279">
            <v>-54.709375285065128</v>
          </cell>
          <cell r="AL279" t="e">
            <v>#REF!</v>
          </cell>
          <cell r="AM279" t="e">
            <v>#REF!</v>
          </cell>
          <cell r="AN279" t="e">
            <v>#REF!</v>
          </cell>
          <cell r="AO279" t="e">
            <v>#REF!</v>
          </cell>
          <cell r="AP279" t="e">
            <v>#REF!</v>
          </cell>
        </row>
        <row r="280">
          <cell r="Z280">
            <v>27.462244593798147</v>
          </cell>
          <cell r="AA280">
            <v>40.821299656949776</v>
          </cell>
          <cell r="AB280">
            <v>57.499117702173777</v>
          </cell>
          <cell r="AC280">
            <v>75.359891156446949</v>
          </cell>
          <cell r="AD280">
            <v>93.155605625032905</v>
          </cell>
          <cell r="AE280">
            <v>108.66799999908235</v>
          </cell>
          <cell r="AF280">
            <v>-69.99002447167436</v>
          </cell>
          <cell r="AG280">
            <v>-68.699890214369091</v>
          </cell>
          <cell r="AH280">
            <v>-53.920313297183057</v>
          </cell>
          <cell r="AI280">
            <v>-38.969671137290177</v>
          </cell>
          <cell r="AJ280">
            <v>-24.610500826021429</v>
          </cell>
          <cell r="AK280">
            <v>-11.979929162039479</v>
          </cell>
          <cell r="AL280" t="e">
            <v>#REF!</v>
          </cell>
          <cell r="AM280" t="e">
            <v>#REF!</v>
          </cell>
          <cell r="AN280" t="e">
            <v>#REF!</v>
          </cell>
          <cell r="AO280" t="e">
            <v>#REF!</v>
          </cell>
          <cell r="AP280" t="e">
            <v>#REF!</v>
          </cell>
        </row>
        <row r="281">
          <cell r="Z281">
            <v>0.53433915803235266</v>
          </cell>
          <cell r="AA281">
            <v>0.73447668845091751</v>
          </cell>
          <cell r="AB281">
            <v>0.93110227128066736</v>
          </cell>
          <cell r="AC281">
            <v>1.1605488788633864</v>
          </cell>
          <cell r="AD281">
            <v>1.3296540426414163</v>
          </cell>
          <cell r="AE281">
            <v>1.5053489915630234</v>
          </cell>
          <cell r="AF281">
            <v>-3.3412526189044445</v>
          </cell>
          <cell r="AG281">
            <v>-3.1696956517310357</v>
          </cell>
          <cell r="AH281">
            <v>-2.9580161055697571</v>
          </cell>
          <cell r="AI281">
            <v>-2.7052666085266242</v>
          </cell>
          <cell r="AJ281">
            <v>-2.4006851649184595</v>
          </cell>
          <cell r="AK281">
            <v>-2.0310047067943242</v>
          </cell>
          <cell r="AL281" t="e">
            <v>#REF!</v>
          </cell>
          <cell r="AM281" t="e">
            <v>#REF!</v>
          </cell>
          <cell r="AN281" t="e">
            <v>#REF!</v>
          </cell>
          <cell r="AO281" t="e">
            <v>#REF!</v>
          </cell>
          <cell r="AP281" t="e">
            <v>#REF!</v>
          </cell>
        </row>
        <row r="282">
          <cell r="Z282">
            <v>54.158583521326591</v>
          </cell>
          <cell r="AA282">
            <v>79.589078282797004</v>
          </cell>
          <cell r="AB282">
            <v>109.14780648087071</v>
          </cell>
          <cell r="AC282">
            <v>143.21820353079528</v>
          </cell>
          <cell r="AD282">
            <v>188.30327931539256</v>
          </cell>
          <cell r="AE282">
            <v>235.61455391910977</v>
          </cell>
          <cell r="AF282">
            <v>-369.25277320626986</v>
          </cell>
          <cell r="AG282">
            <v>-346.87104211522103</v>
          </cell>
          <cell r="AH282">
            <v>-305.38655931187407</v>
          </cell>
          <cell r="AI282">
            <v>-257.51379013442204</v>
          </cell>
          <cell r="AJ282">
            <v>-206.34338712302593</v>
          </cell>
          <cell r="AK282">
            <v>-152.28109682570039</v>
          </cell>
          <cell r="AL282" t="e">
            <v>#REF!</v>
          </cell>
          <cell r="AM282" t="e">
            <v>#REF!</v>
          </cell>
          <cell r="AN282" t="e">
            <v>#REF!</v>
          </cell>
          <cell r="AO282" t="e">
            <v>#REF!</v>
          </cell>
          <cell r="AP282" t="e">
            <v>#REF!</v>
          </cell>
        </row>
        <row r="283">
          <cell r="Z283">
            <v>48.712412939348837</v>
          </cell>
          <cell r="AA283">
            <v>78.156160500046326</v>
          </cell>
          <cell r="AB283">
            <v>100.7243074092778</v>
          </cell>
          <cell r="AC283">
            <v>135.71242577791872</v>
          </cell>
          <cell r="AD283">
            <v>183.16474047181327</v>
          </cell>
          <cell r="AE283">
            <v>255.94705934640979</v>
          </cell>
          <cell r="AF283">
            <v>-671.8025215149479</v>
          </cell>
          <cell r="AG283">
            <v>-623.42612755756079</v>
          </cell>
          <cell r="AH283">
            <v>-567.30653789579583</v>
          </cell>
          <cell r="AI283">
            <v>-503.94543010797406</v>
          </cell>
          <cell r="AJ283">
            <v>-429.97547477152676</v>
          </cell>
          <cell r="AK283">
            <v>-345.37466446701063</v>
          </cell>
          <cell r="AL283" t="e">
            <v>#REF!</v>
          </cell>
          <cell r="AM283" t="e">
            <v>#REF!</v>
          </cell>
          <cell r="AN283" t="e">
            <v>#REF!</v>
          </cell>
          <cell r="AO283" t="e">
            <v>#REF!</v>
          </cell>
          <cell r="AP283" t="e">
            <v>#REF!</v>
          </cell>
        </row>
        <row r="284">
          <cell r="Z284">
            <v>66.789754708215128</v>
          </cell>
          <cell r="AA284">
            <v>107.2018415099642</v>
          </cell>
          <cell r="AB284">
            <v>158.22915439705025</v>
          </cell>
          <cell r="AC284">
            <v>214.40078802643075</v>
          </cell>
          <cell r="AD284">
            <v>271.3123526530361</v>
          </cell>
          <cell r="AE284">
            <v>336.51232648185749</v>
          </cell>
          <cell r="AF284">
            <v>-492.56720618679907</v>
          </cell>
          <cell r="AG284">
            <v>-452.42403799110696</v>
          </cell>
          <cell r="AH284">
            <v>-404.64191973272989</v>
          </cell>
          <cell r="AI284">
            <v>-351.52572225466065</v>
          </cell>
          <cell r="AJ284">
            <v>-290.68998918144513</v>
          </cell>
          <cell r="AK284">
            <v>-223.77679877034657</v>
          </cell>
          <cell r="AL284" t="e">
            <v>#REF!</v>
          </cell>
          <cell r="AM284" t="e">
            <v>#REF!</v>
          </cell>
          <cell r="AN284" t="e">
            <v>#REF!</v>
          </cell>
          <cell r="AO284" t="e">
            <v>#REF!</v>
          </cell>
          <cell r="AP284" t="e">
            <v>#REF!</v>
          </cell>
        </row>
        <row r="285">
          <cell r="Z285">
            <v>138.44842169928847</v>
          </cell>
          <cell r="AA285">
            <v>227.79977544991516</v>
          </cell>
          <cell r="AB285">
            <v>372.01844175776637</v>
          </cell>
          <cell r="AC285">
            <v>632.00978185743202</v>
          </cell>
          <cell r="AD285">
            <v>919.50464411134794</v>
          </cell>
          <cell r="AE285">
            <v>1254.0605717828794</v>
          </cell>
          <cell r="AF285">
            <v>-1570.5553858729511</v>
          </cell>
          <cell r="AG285">
            <v>-1439.2396566001958</v>
          </cell>
          <cell r="AH285">
            <v>-1281.6806902851813</v>
          </cell>
          <cell r="AI285">
            <v>-1107.815917904391</v>
          </cell>
          <cell r="AJ285">
            <v>-909.52963993932826</v>
          </cell>
          <cell r="AK285">
            <v>-695.4381175972062</v>
          </cell>
          <cell r="AL285" t="e">
            <v>#REF!</v>
          </cell>
          <cell r="AM285" t="e">
            <v>#REF!</v>
          </cell>
          <cell r="AN285" t="e">
            <v>#REF!</v>
          </cell>
          <cell r="AO285" t="e">
            <v>#REF!</v>
          </cell>
          <cell r="AP285" t="e">
            <v>#REF!</v>
          </cell>
        </row>
        <row r="286">
          <cell r="Z286">
            <v>26.462387727431235</v>
          </cell>
          <cell r="AA286">
            <v>50.227984703258812</v>
          </cell>
          <cell r="AB286">
            <v>80.909887040679052</v>
          </cell>
          <cell r="AC286">
            <v>120.36538887547215</v>
          </cell>
          <cell r="AD286">
            <v>162.99977172573028</v>
          </cell>
          <cell r="AE286">
            <v>208.49601346763018</v>
          </cell>
          <cell r="AF286">
            <v>-291.56255874533457</v>
          </cell>
          <cell r="AG286">
            <v>-268.59998220610299</v>
          </cell>
          <cell r="AH286">
            <v>-241.86590053634285</v>
          </cell>
          <cell r="AI286">
            <v>-210.86143634770414</v>
          </cell>
          <cell r="AJ286">
            <v>-175.6227272360772</v>
          </cell>
          <cell r="AK286">
            <v>-136.53087558390445</v>
          </cell>
          <cell r="AL286" t="e">
            <v>#REF!</v>
          </cell>
          <cell r="AM286" t="e">
            <v>#REF!</v>
          </cell>
          <cell r="AN286" t="e">
            <v>#REF!</v>
          </cell>
          <cell r="AO286" t="e">
            <v>#REF!</v>
          </cell>
          <cell r="AP286" t="e">
            <v>#REF!</v>
          </cell>
        </row>
        <row r="287">
          <cell r="Z287">
            <v>32.8462991980673</v>
          </cell>
          <cell r="AA287">
            <v>53.877568938997058</v>
          </cell>
          <cell r="AB287">
            <v>83.603648624701748</v>
          </cell>
          <cell r="AC287">
            <v>120.59947825421108</v>
          </cell>
          <cell r="AD287">
            <v>164.26904705714537</v>
          </cell>
          <cell r="AE287">
            <v>210.91425346679549</v>
          </cell>
          <cell r="AF287">
            <v>-203.64488491148052</v>
          </cell>
          <cell r="AG287">
            <v>-177.44695843176726</v>
          </cell>
          <cell r="AH287">
            <v>-149.94963322423393</v>
          </cell>
          <cell r="AI287">
            <v>-116.96753744783882</v>
          </cell>
          <cell r="AJ287">
            <v>-80.428196615652823</v>
          </cell>
          <cell r="AK287">
            <v>-43.444485251521471</v>
          </cell>
          <cell r="AL287" t="e">
            <v>#REF!</v>
          </cell>
          <cell r="AM287" t="e">
            <v>#REF!</v>
          </cell>
          <cell r="AN287" t="e">
            <v>#REF!</v>
          </cell>
          <cell r="AO287" t="e">
            <v>#REF!</v>
          </cell>
          <cell r="AP287" t="e">
            <v>#REF!</v>
          </cell>
        </row>
        <row r="288">
          <cell r="Z288">
            <v>-4.7898784245851687</v>
          </cell>
          <cell r="AA288">
            <v>-4.6029350772459452</v>
          </cell>
          <cell r="AB288">
            <v>3.47670755184879E-2</v>
          </cell>
          <cell r="AC288">
            <v>8.4455489891980164</v>
          </cell>
          <cell r="AD288">
            <v>27.000567937043627</v>
          </cell>
          <cell r="AE288">
            <v>47.787295001199936</v>
          </cell>
          <cell r="AF288">
            <v>-186.10357786598405</v>
          </cell>
          <cell r="AG288">
            <v>-169.06574808492047</v>
          </cell>
          <cell r="AH288">
            <v>-148.78670927593629</v>
          </cell>
          <cell r="AI288">
            <v>-126.27245416884017</v>
          </cell>
          <cell r="AJ288">
            <v>-101.92213451190447</v>
          </cell>
          <cell r="AK288">
            <v>-76.667174740452722</v>
          </cell>
          <cell r="AL288" t="e">
            <v>#REF!</v>
          </cell>
          <cell r="AM288" t="e">
            <v>#REF!</v>
          </cell>
          <cell r="AN288" t="e">
            <v>#REF!</v>
          </cell>
          <cell r="AO288" t="e">
            <v>#REF!</v>
          </cell>
          <cell r="AP288" t="e">
            <v>#REF!</v>
          </cell>
        </row>
        <row r="289">
          <cell r="Z289">
            <v>181.86496677408763</v>
          </cell>
          <cell r="AA289">
            <v>330.92709359302444</v>
          </cell>
          <cell r="AB289">
            <v>493.80126164716057</v>
          </cell>
          <cell r="AC289">
            <v>676.0112784479802</v>
          </cell>
          <cell r="AD289">
            <v>884.60118472790782</v>
          </cell>
          <cell r="AE289">
            <v>1103.8349568829608</v>
          </cell>
          <cell r="AF289">
            <v>-1188.8982614889162</v>
          </cell>
          <cell r="AG289">
            <v>-1061.5239741720195</v>
          </cell>
          <cell r="AH289">
            <v>-911.88636743718371</v>
          </cell>
          <cell r="AI289">
            <v>-749.31909106923433</v>
          </cell>
          <cell r="AJ289">
            <v>-579.91846537154447</v>
          </cell>
          <cell r="AK289">
            <v>-410.61351788251699</v>
          </cell>
          <cell r="AL289" t="e">
            <v>#REF!</v>
          </cell>
          <cell r="AM289" t="e">
            <v>#REF!</v>
          </cell>
          <cell r="AN289" t="e">
            <v>#REF!</v>
          </cell>
          <cell r="AO289" t="e">
            <v>#REF!</v>
          </cell>
          <cell r="AP289" t="e">
            <v>#REF!</v>
          </cell>
        </row>
        <row r="290">
          <cell r="Z290">
            <v>-13.230982165035044</v>
          </cell>
          <cell r="AA290">
            <v>-4.6286489514036475</v>
          </cell>
          <cell r="AB290">
            <v>8.8868199070507501</v>
          </cell>
          <cell r="AC290">
            <v>24.073783033586039</v>
          </cell>
          <cell r="AD290">
            <v>44.980698738606463</v>
          </cell>
          <cell r="AE290">
            <v>67.112887032513726</v>
          </cell>
          <cell r="AF290">
            <v>-193.19902723996196</v>
          </cell>
          <cell r="AG290">
            <v>-178.80828883277758</v>
          </cell>
          <cell r="AH290">
            <v>-161.32043330283338</v>
          </cell>
          <cell r="AI290">
            <v>-141.66335555130502</v>
          </cell>
          <cell r="AJ290">
            <v>-119.39183571586113</v>
          </cell>
          <cell r="AK290">
            <v>-94.584163584308385</v>
          </cell>
          <cell r="AL290" t="e">
            <v>#REF!</v>
          </cell>
          <cell r="AM290" t="e">
            <v>#REF!</v>
          </cell>
          <cell r="AN290" t="e">
            <v>#REF!</v>
          </cell>
          <cell r="AO290" t="e">
            <v>#REF!</v>
          </cell>
          <cell r="AP290" t="e">
            <v>#REF!</v>
          </cell>
        </row>
        <row r="291">
          <cell r="Z291">
            <v>191.78201716802278</v>
          </cell>
          <cell r="AA291">
            <v>401.26187324838725</v>
          </cell>
          <cell r="AB291">
            <v>632.30699935290977</v>
          </cell>
          <cell r="AC291">
            <v>870.67833263537545</v>
          </cell>
          <cell r="AD291">
            <v>1137.4432002761187</v>
          </cell>
          <cell r="AE291">
            <v>1427.8581702515046</v>
          </cell>
          <cell r="AF291">
            <v>-943.64929362109967</v>
          </cell>
          <cell r="AG291">
            <v>-830.73489153393609</v>
          </cell>
          <cell r="AH291">
            <v>-701.42726210981823</v>
          </cell>
          <cell r="AI291">
            <v>-562.79269129124987</v>
          </cell>
          <cell r="AJ291">
            <v>-422.13216213887392</v>
          </cell>
          <cell r="AK291">
            <v>-288.43902377424831</v>
          </cell>
          <cell r="AL291" t="e">
            <v>#REF!</v>
          </cell>
          <cell r="AM291" t="e">
            <v>#REF!</v>
          </cell>
          <cell r="AN291" t="e">
            <v>#REF!</v>
          </cell>
          <cell r="AO291" t="e">
            <v>#REF!</v>
          </cell>
          <cell r="AP291" t="e">
            <v>#REF!</v>
          </cell>
        </row>
        <row r="292">
          <cell r="Z292">
            <v>110.26607241334023</v>
          </cell>
          <cell r="AA292">
            <v>165.51016953266264</v>
          </cell>
          <cell r="AB292">
            <v>215.46833567435635</v>
          </cell>
          <cell r="AC292">
            <v>296.52261911941594</v>
          </cell>
          <cell r="AD292">
            <v>389.10348363799153</v>
          </cell>
          <cell r="AE292">
            <v>508.8938740870492</v>
          </cell>
          <cell r="AF292">
            <v>-667.95774046880103</v>
          </cell>
          <cell r="AG292">
            <v>-570.83811624053146</v>
          </cell>
          <cell r="AH292">
            <v>-461.16475719620928</v>
          </cell>
          <cell r="AI292">
            <v>-347.83401534763044</v>
          </cell>
          <cell r="AJ292">
            <v>-238.43306290269916</v>
          </cell>
          <cell r="AK292">
            <v>-140.08271905662914</v>
          </cell>
          <cell r="AL292" t="e">
            <v>#REF!</v>
          </cell>
          <cell r="AM292" t="e">
            <v>#REF!</v>
          </cell>
          <cell r="AN292" t="e">
            <v>#REF!</v>
          </cell>
          <cell r="AO292" t="e">
            <v>#REF!</v>
          </cell>
          <cell r="AP292" t="e">
            <v>#REF!</v>
          </cell>
        </row>
        <row r="293">
          <cell r="Z293">
            <v>223.82619542825682</v>
          </cell>
          <cell r="AA293">
            <v>379.38628649827479</v>
          </cell>
          <cell r="AB293">
            <v>533.31470986747513</v>
          </cell>
          <cell r="AC293">
            <v>709.60708570080487</v>
          </cell>
          <cell r="AD293">
            <v>912.80700246075435</v>
          </cell>
          <cell r="AE293">
            <v>1155.6838249536027</v>
          </cell>
          <cell r="AF293">
            <v>-1036.1840806466403</v>
          </cell>
          <cell r="AG293">
            <v>-911.83505285727881</v>
          </cell>
          <cell r="AH293">
            <v>-768.97454978119868</v>
          </cell>
          <cell r="AI293">
            <v>-614.20903960664805</v>
          </cell>
          <cell r="AJ293">
            <v>-454.78309125899267</v>
          </cell>
          <cell r="AK293">
            <v>-296.62699880100615</v>
          </cell>
          <cell r="AL293" t="e">
            <v>#REF!</v>
          </cell>
          <cell r="AM293" t="e">
            <v>#REF!</v>
          </cell>
          <cell r="AN293" t="e">
            <v>#REF!</v>
          </cell>
          <cell r="AO293" t="e">
            <v>#REF!</v>
          </cell>
          <cell r="AP293" t="e">
            <v>#REF!</v>
          </cell>
        </row>
        <row r="294">
          <cell r="Z294">
            <v>1032.479528891246</v>
          </cell>
          <cell r="AA294">
            <v>1499.4660979232035</v>
          </cell>
          <cell r="AB294">
            <v>1988.3668277658062</v>
          </cell>
          <cell r="AC294">
            <v>2567.610074708904</v>
          </cell>
          <cell r="AD294">
            <v>3164.9204977384534</v>
          </cell>
          <cell r="AE294">
            <v>3770.7152190030661</v>
          </cell>
          <cell r="AF294">
            <v>-1516.2234182850457</v>
          </cell>
          <cell r="AG294">
            <v>-1156.9168808155214</v>
          </cell>
          <cell r="AH294">
            <v>-780.47142368507195</v>
          </cell>
          <cell r="AI294">
            <v>-423.00793994394695</v>
          </cell>
          <cell r="AJ294">
            <v>-123.88570117059862</v>
          </cell>
          <cell r="AK294">
            <v>110.24192606439087</v>
          </cell>
          <cell r="AL294" t="e">
            <v>#REF!</v>
          </cell>
          <cell r="AM294" t="e">
            <v>#REF!</v>
          </cell>
          <cell r="AN294" t="e">
            <v>#REF!</v>
          </cell>
          <cell r="AO294" t="e">
            <v>#REF!</v>
          </cell>
          <cell r="AP294" t="e">
            <v>#REF!</v>
          </cell>
        </row>
        <row r="295">
          <cell r="Z295">
            <v>45.079794150043867</v>
          </cell>
          <cell r="AA295">
            <v>60.745873577401284</v>
          </cell>
          <cell r="AB295">
            <v>75.954268116543446</v>
          </cell>
          <cell r="AC295">
            <v>92.749727055062621</v>
          </cell>
          <cell r="AD295">
            <v>113.61950601986238</v>
          </cell>
          <cell r="AE295">
            <v>135.20257595692709</v>
          </cell>
          <cell r="AF295">
            <v>-65.153596689925578</v>
          </cell>
          <cell r="AG295">
            <v>-52.927954870733622</v>
          </cell>
          <cell r="AH295">
            <v>-39.736536365469753</v>
          </cell>
          <cell r="AI295">
            <v>-26.515654098364823</v>
          </cell>
          <cell r="AJ295">
            <v>-14.330142812801874</v>
          </cell>
          <cell r="AK295">
            <v>-3.9326447413962384</v>
          </cell>
          <cell r="AL295" t="e">
            <v>#REF!</v>
          </cell>
          <cell r="AM295" t="e">
            <v>#REF!</v>
          </cell>
          <cell r="AN295" t="e">
            <v>#REF!</v>
          </cell>
          <cell r="AO295" t="e">
            <v>#REF!</v>
          </cell>
          <cell r="AP295" t="e">
            <v>#REF!</v>
          </cell>
        </row>
        <row r="296">
          <cell r="Z296">
            <v>141.1039700367686</v>
          </cell>
          <cell r="AA296">
            <v>224.32321813420754</v>
          </cell>
          <cell r="AB296">
            <v>316.68404186367934</v>
          </cell>
          <cell r="AC296">
            <v>420.66922438207553</v>
          </cell>
          <cell r="AD296">
            <v>524.06330160383573</v>
          </cell>
          <cell r="AE296">
            <v>625.90708529566757</v>
          </cell>
          <cell r="AF296">
            <v>-347.65116559502542</v>
          </cell>
          <cell r="AG296">
            <v>-278.72992140657806</v>
          </cell>
          <cell r="AH296">
            <v>-207.00538987847568</v>
          </cell>
          <cell r="AI296">
            <v>-139.77515138200206</v>
          </cell>
          <cell r="AJ296">
            <v>-83.637104307170148</v>
          </cell>
          <cell r="AK296">
            <v>-42.492197962956467</v>
          </cell>
          <cell r="AL296" t="e">
            <v>#REF!</v>
          </cell>
          <cell r="AM296" t="e">
            <v>#REF!</v>
          </cell>
          <cell r="AN296" t="e">
            <v>#REF!</v>
          </cell>
          <cell r="AO296" t="e">
            <v>#REF!</v>
          </cell>
          <cell r="AP296" t="e">
            <v>#REF!</v>
          </cell>
        </row>
        <row r="297">
          <cell r="Z297">
            <v>15.738081247926175</v>
          </cell>
          <cell r="AA297">
            <v>55.549073985646999</v>
          </cell>
          <cell r="AB297">
            <v>97.999277887488347</v>
          </cell>
          <cell r="AC297">
            <v>148.70132727381525</v>
          </cell>
          <cell r="AD297">
            <v>200.89534858817944</v>
          </cell>
          <cell r="AE297">
            <v>262.6101153651075</v>
          </cell>
          <cell r="AF297">
            <v>-295.94209730880368</v>
          </cell>
          <cell r="AG297">
            <v>-264.02839725508068</v>
          </cell>
          <cell r="AH297">
            <v>-227.0864652966242</v>
          </cell>
          <cell r="AI297">
            <v>-186.92967911621503</v>
          </cell>
          <cell r="AJ297">
            <v>-145.0264421959476</v>
          </cell>
          <cell r="AK297">
            <v>-103.42562473036466</v>
          </cell>
          <cell r="AL297" t="e">
            <v>#REF!</v>
          </cell>
          <cell r="AM297" t="e">
            <v>#REF!</v>
          </cell>
          <cell r="AN297" t="e">
            <v>#REF!</v>
          </cell>
          <cell r="AO297" t="e">
            <v>#REF!</v>
          </cell>
          <cell r="AP297" t="e">
            <v>#REF!</v>
          </cell>
        </row>
        <row r="298">
          <cell r="Z298">
            <v>238.20816742245711</v>
          </cell>
          <cell r="AA298">
            <v>381.58711193132649</v>
          </cell>
          <cell r="AB298">
            <v>535.10052815683935</v>
          </cell>
          <cell r="AC298">
            <v>698.08824984871967</v>
          </cell>
          <cell r="AD298">
            <v>865.49722763434988</v>
          </cell>
          <cell r="AE298">
            <v>1036.3942266986121</v>
          </cell>
          <cell r="AF298">
            <v>-697.19802073107428</v>
          </cell>
          <cell r="AG298">
            <v>-592.66654975208451</v>
          </cell>
          <cell r="AH298">
            <v>-474.95424358126718</v>
          </cell>
          <cell r="AI298">
            <v>-355.23645895843163</v>
          </cell>
          <cell r="AJ298">
            <v>-240.62144617054767</v>
          </cell>
          <cell r="AK298">
            <v>-140.59624664673498</v>
          </cell>
          <cell r="AL298" t="e">
            <v>#REF!</v>
          </cell>
          <cell r="AM298" t="e">
            <v>#REF!</v>
          </cell>
          <cell r="AN298" t="e">
            <v>#REF!</v>
          </cell>
          <cell r="AO298" t="e">
            <v>#REF!</v>
          </cell>
          <cell r="AP298" t="e">
            <v>#REF!</v>
          </cell>
        </row>
        <row r="299">
          <cell r="Z299">
            <v>21.270022343339804</v>
          </cell>
          <cell r="AA299">
            <v>45.613014173641147</v>
          </cell>
          <cell r="AB299">
            <v>68.590731952127811</v>
          </cell>
          <cell r="AC299">
            <v>92.805841396198758</v>
          </cell>
          <cell r="AD299">
            <v>121.22697416483618</v>
          </cell>
          <cell r="AE299">
            <v>163.90988710853929</v>
          </cell>
          <cell r="AF299">
            <v>-180.31413895496021</v>
          </cell>
          <cell r="AG299">
            <v>-152.73480364476569</v>
          </cell>
          <cell r="AH299">
            <v>-120.5754569803249</v>
          </cell>
          <cell r="AI299">
            <v>-88.69173679715297</v>
          </cell>
          <cell r="AJ299">
            <v>-56.998384357601736</v>
          </cell>
          <cell r="AK299">
            <v>-28.437918261917048</v>
          </cell>
          <cell r="AL299" t="e">
            <v>#REF!</v>
          </cell>
          <cell r="AM299" t="e">
            <v>#REF!</v>
          </cell>
          <cell r="AN299" t="e">
            <v>#REF!</v>
          </cell>
          <cell r="AO299" t="e">
            <v>#REF!</v>
          </cell>
          <cell r="AP299" t="e">
            <v>#REF!</v>
          </cell>
        </row>
        <row r="305">
          <cell r="F305">
            <v>17.784863767888599</v>
          </cell>
          <cell r="G305">
            <v>17.696725104532462</v>
          </cell>
          <cell r="H305">
            <v>17.609023240922426</v>
          </cell>
          <cell r="I305">
            <v>17.52175601235561</v>
          </cell>
          <cell r="J305">
            <v>17.426261493956673</v>
          </cell>
          <cell r="K305">
            <v>17.322679128959557</v>
          </cell>
          <cell r="L305">
            <v>17.211159582908031</v>
          </cell>
          <cell r="M305">
            <v>17.09186437855135</v>
          </cell>
          <cell r="N305">
            <v>16.964965506125449</v>
          </cell>
          <cell r="O305">
            <v>16.830645010335544</v>
          </cell>
          <cell r="P305">
            <v>16.689094555427687</v>
          </cell>
          <cell r="Q305">
            <v>16.540514969803006</v>
          </cell>
          <cell r="R305">
            <v>16.385115771687776</v>
          </cell>
          <cell r="S305">
            <v>16.223114677425958</v>
          </cell>
          <cell r="T305">
            <v>16.054737094007152</v>
          </cell>
          <cell r="U305">
            <v>15.880215597482925</v>
          </cell>
          <cell r="V305">
            <v>15.699789398957215</v>
          </cell>
          <cell r="W305">
            <v>15.513703799862437</v>
          </cell>
          <cell r="X305">
            <v>0.47882842736883524</v>
          </cell>
        </row>
        <row r="306">
          <cell r="F306">
            <v>822.01088964293388</v>
          </cell>
          <cell r="G306">
            <v>793.01668092002194</v>
          </cell>
          <cell r="H306">
            <v>765.04516441452461</v>
          </cell>
          <cell r="I306">
            <v>738.06026742718109</v>
          </cell>
          <cell r="J306">
            <v>709.47492894811671</v>
          </cell>
          <cell r="K306">
            <v>679.55209440625288</v>
          </cell>
          <cell r="L306">
            <v>648.55816707615452</v>
          </cell>
          <cell r="M306">
            <v>616.75912710385933</v>
          </cell>
          <cell r="N306">
            <v>584.41682804103107</v>
          </cell>
          <cell r="O306">
            <v>551.78554046613272</v>
          </cell>
          <cell r="P306">
            <v>519.10880294951869</v>
          </cell>
          <cell r="Q306">
            <v>486.6166300737479</v>
          </cell>
          <cell r="R306">
            <v>454.52311584318915</v>
          </cell>
          <cell r="S306">
            <v>423.02445900869066</v>
          </cell>
          <cell r="T306">
            <v>392.29742498691149</v>
          </cell>
          <cell r="U306">
            <v>362.49824754117583</v>
          </cell>
          <cell r="V306">
            <v>333.7619625480063</v>
          </cell>
          <cell r="W306">
            <v>306.20215629217245</v>
          </cell>
          <cell r="X306">
            <v>1.990680034736596</v>
          </cell>
        </row>
        <row r="307">
          <cell r="F307">
            <v>8.1714063265163652</v>
          </cell>
          <cell r="G307">
            <v>7.9854225728379218</v>
          </cell>
          <cell r="H307">
            <v>7.8036718673338266</v>
          </cell>
          <cell r="I307">
            <v>7.6260578645088861</v>
          </cell>
          <cell r="J307">
            <v>7.4353480460219297</v>
          </cell>
          <cell r="K307">
            <v>7.2327360845728492</v>
          </cell>
          <cell r="L307">
            <v>7.0194655017155467</v>
          </cell>
          <cell r="M307">
            <v>6.7968170346229249</v>
          </cell>
          <cell r="N307">
            <v>6.5660959394814995</v>
          </cell>
          <cell r="O307">
            <v>6.3286194057469913</v>
          </cell>
          <cell r="P307">
            <v>6.0857042484130801</v>
          </cell>
          <cell r="Q307">
            <v>5.8386550355705946</v>
          </cell>
          <cell r="R307">
            <v>5.5887527961561378</v>
          </cell>
          <cell r="S307">
            <v>5.3372444382459108</v>
          </cell>
          <cell r="T307">
            <v>5.0853329919177552</v>
          </cell>
          <cell r="U307">
            <v>4.8341687729830367</v>
          </cell>
          <cell r="V307">
            <v>4.5848415451960829</v>
          </cell>
          <cell r="W307">
            <v>4.3383737393024377</v>
          </cell>
          <cell r="X307">
            <v>7.8008447341311413</v>
          </cell>
        </row>
        <row r="308">
          <cell r="F308">
            <v>13.933507560684925</v>
          </cell>
          <cell r="G308">
            <v>13.278510680173641</v>
          </cell>
          <cell r="H308">
            <v>12.654304389297522</v>
          </cell>
          <cell r="I308">
            <v>12.059441260689676</v>
          </cell>
          <cell r="J308">
            <v>11.437338826300632</v>
          </cell>
          <cell r="K308">
            <v>10.795224504833818</v>
          </cell>
          <cell r="L308">
            <v>10.140217284836069</v>
          </cell>
          <cell r="M308">
            <v>9.4792010517831429</v>
          </cell>
          <cell r="N308">
            <v>8.8187107691868558</v>
          </cell>
          <cell r="O308">
            <v>8.1648339066931683</v>
          </cell>
          <cell r="P308">
            <v>7.5231288633363338</v>
          </cell>
          <cell r="Q308">
            <v>6.898561466528724</v>
          </cell>
          <cell r="R308">
            <v>6.2954599662643949</v>
          </cell>
          <cell r="S308">
            <v>5.7174883163324823</v>
          </cell>
          <cell r="T308">
            <v>5.1676369634838437</v>
          </cell>
          <cell r="U308">
            <v>4.6482298704425444</v>
          </cell>
          <cell r="V308">
            <v>4.1609460933376754</v>
          </cell>
          <cell r="W308">
            <v>3.7068539271770056</v>
          </cell>
          <cell r="X308">
            <v>1.9709498469205404</v>
          </cell>
        </row>
        <row r="309">
          <cell r="F309">
            <v>1.9603954287797944</v>
          </cell>
          <cell r="G309">
            <v>1.9347202180637384</v>
          </cell>
          <cell r="H309">
            <v>1.9093812744270868</v>
          </cell>
          <cell r="I309">
            <v>1.8843741937950322</v>
          </cell>
          <cell r="J309">
            <v>1.8572445211503499</v>
          </cell>
          <cell r="K309">
            <v>1.8280937867831641</v>
          </cell>
          <cell r="L309">
            <v>1.7970299208121103</v>
          </cell>
          <cell r="M309">
            <v>1.7641665886551283</v>
          </cell>
          <cell r="N309">
            <v>1.729622499904923</v>
          </cell>
          <cell r="O309">
            <v>1.6935206964732812</v>
          </cell>
          <cell r="P309">
            <v>1.6559878259544001</v>
          </cell>
          <cell r="Q309">
            <v>1.6171534061796686</v>
          </cell>
          <cell r="R309">
            <v>1.5771490868959837</v>
          </cell>
          <cell r="S309">
            <v>1.5361079143983398</v>
          </cell>
          <cell r="T309">
            <v>1.494163604787647</v>
          </cell>
          <cell r="U309">
            <v>1.4514498313096851</v>
          </cell>
          <cell r="V309">
            <v>1.4080995309646664</v>
          </cell>
          <cell r="W309">
            <v>1.3642442352634325</v>
          </cell>
          <cell r="X309">
            <v>0.27256702917581299</v>
          </cell>
        </row>
        <row r="310">
          <cell r="F310">
            <v>21.18956281379652</v>
          </cell>
          <cell r="G310">
            <v>20.597522539873239</v>
          </cell>
          <cell r="H310">
            <v>20.022023979860112</v>
          </cell>
          <cell r="I310">
            <v>19.462604955234607</v>
          </cell>
          <cell r="J310">
            <v>18.865280069976347</v>
          </cell>
          <cell r="K310">
            <v>18.234541411048646</v>
          </cell>
          <cell r="L310">
            <v>17.575016160721233</v>
          </cell>
          <cell r="M310">
            <v>16.891410624462182</v>
          </cell>
          <cell r="N310">
            <v>16.188455105896672</v>
          </cell>
          <cell r="O310">
            <v>15.47085051566664</v>
          </cell>
          <cell r="P310">
            <v>14.743217534166451</v>
          </cell>
          <cell r="Q310">
            <v>14.010049065713206</v>
          </cell>
          <cell r="R310">
            <v>13.27566662641239</v>
          </cell>
          <cell r="S310">
            <v>12.544181202718891</v>
          </cell>
          <cell r="T310">
            <v>11.81945900553646</v>
          </cell>
          <cell r="U310">
            <v>11.105092428755915</v>
          </cell>
          <cell r="V310">
            <v>10.404376404465307</v>
          </cell>
          <cell r="W310">
            <v>9.7202902325947456</v>
          </cell>
          <cell r="X310">
            <v>2.5559084912343706</v>
          </cell>
        </row>
        <row r="311">
          <cell r="F311">
            <v>16.048849273874467</v>
          </cell>
          <cell r="G311">
            <v>15.737910963452563</v>
          </cell>
          <cell r="H311">
            <v>15.43299692500419</v>
          </cell>
          <cell r="I311">
            <v>15.13399044131698</v>
          </cell>
          <cell r="J311">
            <v>14.811769998320212</v>
          </cell>
          <cell r="K311">
            <v>14.468076032075125</v>
          </cell>
          <cell r="L311">
            <v>14.104734763737305</v>
          </cell>
          <cell r="M311">
            <v>13.723642105588784</v>
          </cell>
          <cell r="N311">
            <v>13.326747283301538</v>
          </cell>
          <cell r="O311">
            <v>12.91603637098291</v>
          </cell>
          <cell r="P311">
            <v>12.493515931611896</v>
          </cell>
          <cell r="Q311">
            <v>12.061196948674219</v>
          </cell>
          <cell r="R311">
            <v>11.621079225341825</v>
          </cell>
          <cell r="S311">
            <v>11.175136415661083</v>
          </cell>
          <cell r="T311">
            <v>10.725301838196248</v>
          </cell>
          <cell r="U311">
            <v>10.273455206733885</v>
          </cell>
          <cell r="V311">
            <v>9.8214103953279164</v>
          </cell>
          <cell r="W311">
            <v>9.3709043365078379</v>
          </cell>
          <cell r="X311">
            <v>3.0352589215630927</v>
          </cell>
        </row>
        <row r="312">
          <cell r="F312">
            <v>22.539930897508167</v>
          </cell>
          <cell r="G312">
            <v>22.057315036138611</v>
          </cell>
          <cell r="H312">
            <v>21.585032749911967</v>
          </cell>
          <cell r="I312">
            <v>21.122862780507116</v>
          </cell>
          <cell r="J312">
            <v>20.625897261348232</v>
          </cell>
          <cell r="K312">
            <v>20.097078513410985</v>
          </cell>
          <cell r="L312">
            <v>19.539480585257536</v>
          </cell>
          <cell r="M312">
            <v>18.956279649067554</v>
          </cell>
          <cell r="N312">
            <v>18.350724097943719</v>
          </cell>
          <cell r="O312">
            <v>17.726104734799176</v>
          </cell>
          <cell r="P312">
            <v>17.085725430545011</v>
          </cell>
          <cell r="Q312">
            <v>16.432874610658899</v>
          </cell>
          <cell r="R312">
            <v>15.770797905074541</v>
          </cell>
          <cell r="S312">
            <v>15.102672267327597</v>
          </cell>
          <cell r="T312">
            <v>14.431581835750638</v>
          </cell>
          <cell r="U312">
            <v>13.760495773012819</v>
          </cell>
          <cell r="V312">
            <v>13.092248281274841</v>
          </cell>
          <cell r="W312">
            <v>12.4295209495229</v>
          </cell>
          <cell r="X312">
            <v>2.9631747768844696</v>
          </cell>
        </row>
        <row r="313">
          <cell r="F313">
            <v>45.390795290396547</v>
          </cell>
          <cell r="G313">
            <v>44.33276305555701</v>
          </cell>
          <cell r="H313">
            <v>43.299392918017112</v>
          </cell>
          <cell r="I313">
            <v>42.290110019069154</v>
          </cell>
          <cell r="J313">
            <v>41.207049881511487</v>
          </cell>
          <cell r="K313">
            <v>40.057139468923651</v>
          </cell>
          <cell r="L313">
            <v>38.847586508192563</v>
          </cell>
          <cell r="M313">
            <v>37.585804732905515</v>
          </cell>
          <cell r="N313">
            <v>36.279338907644906</v>
          </cell>
          <cell r="O313">
            <v>34.935790682043887</v>
          </cell>
          <cell r="P313">
            <v>33.562746277192645</v>
          </cell>
          <cell r="Q313">
            <v>32.167706943669728</v>
          </cell>
          <cell r="R313">
            <v>30.758023051999245</v>
          </cell>
          <cell r="S313">
            <v>29.340832584876885</v>
          </cell>
          <cell r="T313">
            <v>27.923004698456346</v>
          </cell>
          <cell r="U313">
            <v>26.511088909885363</v>
          </cell>
          <cell r="V313">
            <v>25.111270352748253</v>
          </cell>
          <cell r="W313">
            <v>23.729331423742245</v>
          </cell>
          <cell r="X313">
            <v>3.0501431141168038</v>
          </cell>
        </row>
        <row r="314">
          <cell r="F314">
            <v>8.3413370614546594</v>
          </cell>
          <cell r="G314">
            <v>8.1691130161721439</v>
          </cell>
          <cell r="H314">
            <v>8.0004448902290513</v>
          </cell>
          <cell r="I314">
            <v>7.8352592643631196</v>
          </cell>
          <cell r="J314">
            <v>7.6574915912890198</v>
          </cell>
          <cell r="K314">
            <v>7.4681599155390295</v>
          </cell>
          <cell r="L314">
            <v>7.268329589861187</v>
          </cell>
          <cell r="M314">
            <v>7.0591033396809069</v>
          </cell>
          <cell r="N314">
            <v>6.8416111990160973</v>
          </cell>
          <cell r="O314">
            <v>6.6170004452913922</v>
          </cell>
          <cell r="P314">
            <v>6.386425656977698</v>
          </cell>
          <cell r="Q314">
            <v>6.1510390125324825</v>
          </cell>
          <cell r="R314">
            <v>5.9119809418921516</v>
          </cell>
          <cell r="S314">
            <v>5.6703712329596403</v>
          </cell>
          <cell r="T314">
            <v>5.4273006853538197</v>
          </cell>
          <cell r="U314">
            <v>5.1838233923782511</v>
          </cell>
          <cell r="V314">
            <v>4.9409497199758059</v>
          </cell>
          <cell r="W314">
            <v>4.6996400386213448</v>
          </cell>
          <cell r="X314">
            <v>3.1724395660395981</v>
          </cell>
        </row>
        <row r="315">
          <cell r="F315">
            <v>7.6489632326466053</v>
          </cell>
          <cell r="G315">
            <v>7.4491463730973679</v>
          </cell>
          <cell r="H315">
            <v>7.2545494075580415</v>
          </cell>
          <cell r="I315">
            <v>7.0650359746948705</v>
          </cell>
          <cell r="J315">
            <v>6.8622842870466103</v>
          </cell>
          <cell r="K315">
            <v>6.6477308481134969</v>
          </cell>
          <cell r="L315">
            <v>6.4228612858648786</v>
          </cell>
          <cell r="M315">
            <v>6.1891933656267177</v>
          </cell>
          <cell r="N315">
            <v>5.9482601378646871</v>
          </cell>
          <cell r="O315">
            <v>5.7015934786596798</v>
          </cell>
          <cell r="P315">
            <v>5.4507082645119542</v>
          </cell>
          <cell r="Q315">
            <v>5.1970874025316709</v>
          </cell>
          <cell r="R315">
            <v>4.9421679127223639</v>
          </cell>
          <cell r="S315">
            <v>4.6873282316572045</v>
          </cell>
          <cell r="T315">
            <v>4.4338768771523958</v>
          </cell>
          <cell r="U315">
            <v>4.1830425823495352</v>
          </cell>
          <cell r="V315">
            <v>3.9359659757229073</v>
          </cell>
          <cell r="W315">
            <v>3.693692851701313</v>
          </cell>
          <cell r="X315">
            <v>4.2942158563236035</v>
          </cell>
        </row>
        <row r="316">
          <cell r="F316">
            <v>0.2</v>
          </cell>
          <cell r="G316">
            <v>0.19434399285942605</v>
          </cell>
          <cell r="H316">
            <v>0.18884793780272319</v>
          </cell>
          <cell r="I316">
            <v>0.18350731137924883</v>
          </cell>
          <cell r="J316">
            <v>0.1778069000509987</v>
          </cell>
          <cell r="K316">
            <v>0.1717900321757363</v>
          </cell>
          <cell r="L316">
            <v>0.16550130562307941</v>
          </cell>
          <cell r="M316">
            <v>0.15898604287367035</v>
          </cell>
          <cell r="N316">
            <v>0.15228975510655626</v>
          </cell>
          <cell r="O316">
            <v>0.14545762397292133</v>
          </cell>
          <cell r="P316">
            <v>0.13853400907729183</v>
          </cell>
          <cell r="Q316">
            <v>0.13156198835719662</v>
          </cell>
          <cell r="R316">
            <v>0.12458293759614598</v>
          </cell>
          <cell r="S316">
            <v>0.1176361542521876</v>
          </cell>
          <cell r="T316">
            <v>0.11075852966608866</v>
          </cell>
          <cell r="U316">
            <v>0.10398427256061711</v>
          </cell>
          <cell r="V316">
            <v>9.7344685586075036E-2</v>
          </cell>
          <cell r="W316">
            <v>9.0867995536284885E-2</v>
          </cell>
          <cell r="X316">
            <v>6.0602414813269059</v>
          </cell>
        </row>
        <row r="317">
          <cell r="F317">
            <v>40.218777242969651</v>
          </cell>
          <cell r="G317">
            <v>38.900996522839385</v>
          </cell>
          <cell r="H317">
            <v>37.626393297038597</v>
          </cell>
          <cell r="I317">
            <v>36.393552841563448</v>
          </cell>
          <cell r="J317">
            <v>35.084032536252757</v>
          </cell>
          <cell r="K317">
            <v>33.70914536271988</v>
          </cell>
          <cell r="L317">
            <v>32.280419135225252</v>
          </cell>
          <cell r="M317">
            <v>30.809437877571806</v>
          </cell>
          <cell r="N317">
            <v>29.307688746759208</v>
          </cell>
          <cell r="O317">
            <v>27.786417252467121</v>
          </cell>
          <cell r="P317">
            <v>26.256493212375258</v>
          </cell>
          <cell r="Q317">
            <v>24.728289525076288</v>
          </cell>
          <cell r="R317">
            <v>23.211575447645679</v>
          </cell>
          <cell r="S317">
            <v>21.715425647100396</v>
          </cell>
          <cell r="T317">
            <v>20.248145867369399</v>
          </cell>
          <cell r="U317">
            <v>18.817215628953594</v>
          </cell>
          <cell r="V317">
            <v>17.429247969261784</v>
          </cell>
          <cell r="W317">
            <v>16.089965848531467</v>
          </cell>
          <cell r="X317">
            <v>4.5218919927725576</v>
          </cell>
        </row>
        <row r="318">
          <cell r="F318">
            <v>-3.815065395680143</v>
          </cell>
          <cell r="G318">
            <v>-3.7371525388675257</v>
          </cell>
          <cell r="H318">
            <v>-3.6608308509149694</v>
          </cell>
          <cell r="I318">
            <v>-3.586067836308322</v>
          </cell>
          <cell r="J318">
            <v>-3.5055908160787324</v>
          </cell>
          <cell r="K318">
            <v>-3.4198560663957398</v>
          </cell>
          <cell r="L318">
            <v>-3.3293412939430418</v>
          </cell>
          <cell r="M318">
            <v>-3.2345412237874331</v>
          </cell>
          <cell r="N318">
            <v>-3.1359631264895165</v>
          </cell>
          <cell r="O318">
            <v>-3.0341223405810878</v>
          </cell>
          <cell r="P318">
            <v>-2.9295378450599774</v>
          </cell>
          <cell r="Q318">
            <v>-2.8227279342341935</v>
          </cell>
          <cell r="R318">
            <v>-2.7142060441507794</v>
          </cell>
          <cell r="S318">
            <v>-2.6044767760516025</v>
          </cell>
          <cell r="T318">
            <v>-2.4940321579006794</v>
          </cell>
          <cell r="U318">
            <v>-2.3833481801269936</v>
          </cell>
          <cell r="V318">
            <v>-2.2728816364308635</v>
          </cell>
          <cell r="W318">
            <v>-2.163067294922425</v>
          </cell>
          <cell r="X318">
            <v>3.4680879074882145</v>
          </cell>
        </row>
        <row r="319">
          <cell r="F319">
            <v>32.929073177864261</v>
          </cell>
          <cell r="G319">
            <v>31.695901657354572</v>
          </cell>
          <cell r="H319">
            <v>30.508911576291478</v>
          </cell>
          <cell r="I319">
            <v>29.366373471000319</v>
          </cell>
          <cell r="J319">
            <v>28.158938644819813</v>
          </cell>
          <cell r="K319">
            <v>26.89828592201938</v>
          </cell>
          <cell r="L319">
            <v>25.596187936140698</v>
          </cell>
          <cell r="M319">
            <v>24.264331748481794</v>
          </cell>
          <cell r="N319">
            <v>22.914149400309892</v>
          </cell>
          <cell r="O319">
            <v>21.556661689241214</v>
          </cell>
          <cell r="P319">
            <v>20.202337952572911</v>
          </cell>
          <cell r="Q319">
            <v>18.860974076747084</v>
          </cell>
          <cell r="R319">
            <v>17.541590354296911</v>
          </cell>
          <cell r="S319">
            <v>16.25235019935301</v>
          </cell>
          <cell r="T319">
            <v>15.000500131028799</v>
          </cell>
          <cell r="U319">
            <v>13.792330860086111</v>
          </cell>
          <cell r="V319">
            <v>12.633158785235949</v>
          </cell>
          <cell r="W319">
            <v>11.527326735455325</v>
          </cell>
          <cell r="X319">
            <v>5.824093989287964</v>
          </cell>
        </row>
        <row r="320">
          <cell r="F320">
            <v>42.054399973030826</v>
          </cell>
          <cell r="G320">
            <v>40.172688508975639</v>
          </cell>
          <cell r="H320">
            <v>38.375173657789198</v>
          </cell>
          <cell r="I320">
            <v>36.658088067380611</v>
          </cell>
          <cell r="J320">
            <v>34.857899410434811</v>
          </cell>
          <cell r="K320">
            <v>32.994728574003666</v>
          </cell>
          <cell r="L320">
            <v>31.088506107178947</v>
          </cell>
          <cell r="M320">
            <v>29.158628481900386</v>
          </cell>
          <cell r="N320">
            <v>27.223645267150676</v>
          </cell>
          <cell r="O320">
            <v>25.300983735286493</v>
          </cell>
          <cell r="P320">
            <v>23.406715872991928</v>
          </cell>
          <cell r="Q320">
            <v>21.555371143515373</v>
          </cell>
          <cell r="R320">
            <v>19.759796710905611</v>
          </cell>
          <cell r="S320">
            <v>18.031065256189549</v>
          </cell>
          <cell r="T320">
            <v>16.378429048116278</v>
          </cell>
          <cell r="U320">
            <v>14.809317626207639</v>
          </cell>
          <cell r="V320">
            <v>13.32937534943961</v>
          </cell>
          <cell r="W320">
            <v>11.942534186091162</v>
          </cell>
          <cell r="X320">
            <v>2.6219865812864538</v>
          </cell>
        </row>
        <row r="321">
          <cell r="F321">
            <v>450.65981615845726</v>
          </cell>
          <cell r="G321">
            <v>435.57483340816873</v>
          </cell>
          <cell r="H321">
            <v>420.99479184947847</v>
          </cell>
          <cell r="I321">
            <v>406.90278953352822</v>
          </cell>
          <cell r="J321">
            <v>391.94579148595585</v>
          </cell>
          <cell r="K321">
            <v>376.25539718240628</v>
          </cell>
          <cell r="L321">
            <v>359.96548895661999</v>
          </cell>
          <cell r="M321">
            <v>343.21035869831502</v>
          </cell>
          <cell r="N321">
            <v>326.12290568896555</v>
          </cell>
          <cell r="O321">
            <v>308.83293838084069</v>
          </cell>
          <cell r="P321">
            <v>291.4656090428644</v>
          </cell>
          <cell r="Q321">
            <v>274.14000572967984</v>
          </cell>
          <cell r="R321">
            <v>256.96792113873204</v>
          </cell>
          <cell r="S321">
            <v>240.05281277120923</v>
          </cell>
          <cell r="T321">
            <v>223.48896357293052</v>
          </cell>
          <cell r="U321">
            <v>207.36084706103051</v>
          </cell>
          <cell r="V321">
            <v>191.74269599004418</v>
          </cell>
          <cell r="W321">
            <v>176.69826900882722</v>
          </cell>
          <cell r="X321">
            <v>0.49666330878179943</v>
          </cell>
        </row>
        <row r="322">
          <cell r="F322">
            <v>31.660261490765631</v>
          </cell>
          <cell r="G322">
            <v>29.662593621352094</v>
          </cell>
          <cell r="H322">
            <v>27.790972623587145</v>
          </cell>
          <cell r="I322">
            <v>26.037445316616417</v>
          </cell>
          <cell r="J322">
            <v>24.23608448590138</v>
          </cell>
          <cell r="K322">
            <v>22.412794393956236</v>
          </cell>
          <cell r="L322">
            <v>20.592023201609187</v>
          </cell>
          <cell r="M322">
            <v>18.796262135419148</v>
          </cell>
          <cell r="N322">
            <v>17.045644623701971</v>
          </cell>
          <cell r="O322">
            <v>15.35765223190899</v>
          </cell>
          <cell r="P322">
            <v>13.746929027565846</v>
          </cell>
          <cell r="Q322">
            <v>12.225201175580032</v>
          </cell>
          <cell r="R322">
            <v>10.801294340750772</v>
          </cell>
          <cell r="S322">
            <v>9.4812380311724436</v>
          </cell>
          <cell r="T322">
            <v>8.2684434642423277</v>
          </cell>
          <cell r="U322">
            <v>7.163939920609681</v>
          </cell>
          <cell r="V322">
            <v>6.1666538532800006</v>
          </cell>
          <cell r="W322">
            <v>5.2737151681992254</v>
          </cell>
          <cell r="X322">
            <v>32.61121292988657</v>
          </cell>
        </row>
        <row r="323">
          <cell r="F323">
            <v>6.2374674683057068</v>
          </cell>
          <cell r="G323">
            <v>5.9250847458648845</v>
          </cell>
          <cell r="H323">
            <v>5.6283466685906118</v>
          </cell>
          <cell r="I323">
            <v>5.3464697266892784</v>
          </cell>
          <cell r="J323">
            <v>5.0526825376832356</v>
          </cell>
          <cell r="K323">
            <v>4.7505680063494902</v>
          </cell>
          <cell r="L323">
            <v>4.4436279958770752</v>
          </cell>
          <cell r="M323">
            <v>4.1352186345533442</v>
          </cell>
          <cell r="N323">
            <v>3.8284932477871032</v>
          </cell>
          <cell r="O323">
            <v>3.5263541165199155</v>
          </cell>
          <cell r="P323">
            <v>3.2314138780681718</v>
          </cell>
          <cell r="Q323">
            <v>2.945966994929297</v>
          </cell>
          <cell r="R323">
            <v>2.671971338732293</v>
          </cell>
          <cell r="S323">
            <v>2.4110395860723433</v>
          </cell>
          <cell r="T323">
            <v>2.1644398135947229</v>
          </cell>
          <cell r="U323">
            <v>1.9331044214398792</v>
          </cell>
          <cell r="V323">
            <v>1.7176463137128213</v>
          </cell>
          <cell r="W323">
            <v>1.5183811252554558</v>
          </cell>
          <cell r="X323">
            <v>7.2272592008065351</v>
          </cell>
        </row>
        <row r="324">
          <cell r="F324">
            <v>47.969276081674352</v>
          </cell>
          <cell r="G324">
            <v>44.826348607968342</v>
          </cell>
          <cell r="H324">
            <v>41.889344465024244</v>
          </cell>
          <cell r="I324">
            <v>39.144771639899716</v>
          </cell>
          <cell r="J324">
            <v>36.332976975223858</v>
          </cell>
          <cell r="K324">
            <v>33.495404235333019</v>
          </cell>
          <cell r="L324">
            <v>30.670897395531288</v>
          </cell>
          <cell r="M324">
            <v>27.894897045194057</v>
          </cell>
          <cell r="N324">
            <v>25.198811775684948</v>
          </cell>
          <cell r="O324">
            <v>22.609574135358312</v>
          </cell>
          <cell r="P324">
            <v>20.149381601838552</v>
          </cell>
          <cell r="Q324">
            <v>17.835614689605567</v>
          </cell>
          <cell r="R324">
            <v>15.680917183136453</v>
          </cell>
          <cell r="S324">
            <v>13.693417851324657</v>
          </cell>
          <cell r="T324">
            <v>11.877069022164038</v>
          </cell>
          <cell r="U324">
            <v>10.232075119585179</v>
          </cell>
          <cell r="V324">
            <v>8.7553836167346937</v>
          </cell>
          <cell r="W324">
            <v>7.4412116777629258</v>
          </cell>
          <cell r="X324">
            <v>2.9415488738358175</v>
          </cell>
        </row>
        <row r="325">
          <cell r="F325">
            <v>21.179563411107448</v>
          </cell>
          <cell r="G325">
            <v>20.49265755610206</v>
          </cell>
          <cell r="H325">
            <v>19.828029764363702</v>
          </cell>
          <cell r="I325">
            <v>19.184957502958181</v>
          </cell>
          <cell r="J325">
            <v>18.501640958329119</v>
          </cell>
          <cell r="K325">
            <v>17.783931792992323</v>
          </cell>
          <cell r="L325">
            <v>17.03779730375312</v>
          </cell>
          <cell r="M325">
            <v>16.269238969244263</v>
          </cell>
          <cell r="N325">
            <v>15.484213731289813</v>
          </cell>
          <cell r="O325">
            <v>14.688559414519828</v>
          </cell>
          <cell r="P325">
            <v>13.88792553460291</v>
          </cell>
          <cell r="Q325">
            <v>13.087710566259076</v>
          </cell>
          <cell r="R325">
            <v>12.293006544199761</v>
          </cell>
          <cell r="S325">
            <v>11.508551659949704</v>
          </cell>
          <cell r="T325">
            <v>10.738691301818559</v>
          </cell>
          <cell r="U325">
            <v>9.987347770603364</v>
          </cell>
          <cell r="V325">
            <v>9.2579986960053109</v>
          </cell>
          <cell r="W325">
            <v>8.5536639837312851</v>
          </cell>
          <cell r="X325">
            <v>0.74307864342814867</v>
          </cell>
        </row>
        <row r="326">
          <cell r="F326">
            <v>26.810014167186395</v>
          </cell>
          <cell r="G326">
            <v>25.572005557150437</v>
          </cell>
          <cell r="H326">
            <v>24.391164590106587</v>
          </cell>
          <cell r="I326">
            <v>23.264851430290559</v>
          </cell>
          <cell r="J326">
            <v>22.085884913948224</v>
          </cell>
          <cell r="K326">
            <v>20.867772854857108</v>
          </cell>
          <cell r="L326">
            <v>19.623848006705728</v>
          </cell>
          <cell r="M326">
            <v>18.367033443800693</v>
          </cell>
          <cell r="N326">
            <v>17.109630743087703</v>
          </cell>
          <cell r="O326">
            <v>15.863135409689905</v>
          </cell>
          <cell r="P326">
            <v>14.638082845870134</v>
          </cell>
          <cell r="Q326">
            <v>13.443926973987551</v>
          </cell>
          <cell r="R326">
            <v>12.288952439301379</v>
          </cell>
          <cell r="S326">
            <v>11.18022018630095</v>
          </cell>
          <cell r="T326">
            <v>10.123545164686394</v>
          </cell>
          <cell r="U326">
            <v>9.123504012761309</v>
          </cell>
          <cell r="V326">
            <v>8.1834698127836916</v>
          </cell>
          <cell r="W326">
            <v>7.3056704315299266</v>
          </cell>
          <cell r="X326">
            <v>8.8850444441020642</v>
          </cell>
        </row>
        <row r="327">
          <cell r="F327">
            <v>8.6126492052381192</v>
          </cell>
          <cell r="G327">
            <v>8.2459510845436714</v>
          </cell>
          <cell r="H327">
            <v>7.8948657571392431</v>
          </cell>
          <cell r="I327">
            <v>7.5587284819188403</v>
          </cell>
          <cell r="J327">
            <v>7.2054837047480014</v>
          </cell>
          <cell r="K327">
            <v>6.8389264799353695</v>
          </cell>
          <cell r="L327">
            <v>6.4628359064129119</v>
          </cell>
          <cell r="M327">
            <v>6.0809120610594398</v>
          </cell>
          <cell r="N327">
            <v>5.6967179311723743</v>
          </cell>
          <cell r="O327">
            <v>5.3136275387442646</v>
          </cell>
          <cell r="P327">
            <v>4.9347811991593122</v>
          </cell>
          <cell r="Q327">
            <v>4.5630485899800162</v>
          </cell>
          <cell r="R327">
            <v>4.201000032737487</v>
          </cell>
          <cell r="S327">
            <v>3.8508861227075899</v>
          </cell>
          <cell r="T327">
            <v>3.5146255882714641</v>
          </cell>
          <cell r="U327">
            <v>3.1938010310496527</v>
          </cell>
          <cell r="V327">
            <v>2.8896619974032394</v>
          </cell>
          <cell r="W327">
            <v>2.6031346661761163</v>
          </cell>
          <cell r="X327">
            <v>2.4696259927089108</v>
          </cell>
        </row>
        <row r="335">
          <cell r="G335">
            <v>26.064391974045197</v>
          </cell>
          <cell r="H335">
            <v>25.935221422065453</v>
          </cell>
          <cell r="I335">
            <v>25.806691016670189</v>
          </cell>
          <cell r="J335">
            <v>25.678797585405288</v>
          </cell>
          <cell r="K335">
            <v>25.538846749042033</v>
          </cell>
          <cell r="L335">
            <v>25.387042866925256</v>
          </cell>
          <cell r="M335">
            <v>25.223606745120225</v>
          </cell>
          <cell r="N335">
            <v>25.048775101338371</v>
          </cell>
          <cell r="O335">
            <v>24.862799993789611</v>
          </cell>
          <cell r="P335">
            <v>24.665948215889724</v>
          </cell>
          <cell r="Q335">
            <v>24.458500658856188</v>
          </cell>
          <cell r="R335">
            <v>24.240751644323101</v>
          </cell>
          <cell r="S335">
            <v>24.013008229192714</v>
          </cell>
          <cell r="T335">
            <v>23.775589485019474</v>
          </cell>
          <cell r="U335">
            <v>23.528825754290526</v>
          </cell>
          <cell r="V335">
            <v>23.273057886025072</v>
          </cell>
          <cell r="W335">
            <v>23.008636453163046</v>
          </cell>
          <cell r="X335">
            <v>0.48840499591621195</v>
          </cell>
        </row>
        <row r="336">
          <cell r="G336">
            <v>82.887266236877608</v>
          </cell>
          <cell r="H336">
            <v>79.96364231896635</v>
          </cell>
          <cell r="I336">
            <v>77.143141319706487</v>
          </cell>
          <cell r="J336">
            <v>74.422125857324673</v>
          </cell>
          <cell r="K336">
            <v>71.53973027006586</v>
          </cell>
          <cell r="L336">
            <v>68.522468595696978</v>
          </cell>
          <cell r="M336">
            <v>65.397203543001353</v>
          </cell>
          <cell r="N336">
            <v>62.190755154701215</v>
          </cell>
          <cell r="O336">
            <v>58.929527369388254</v>
          </cell>
          <cell r="P336">
            <v>55.639159498413214</v>
          </cell>
          <cell r="Q336">
            <v>52.344208693724163</v>
          </cell>
          <cell r="R336">
            <v>49.067868419280181</v>
          </cell>
          <cell r="S336">
            <v>45.831726791447423</v>
          </cell>
          <cell r="T336">
            <v>42.655567463096894</v>
          </cell>
          <cell r="U336">
            <v>39.557214531617944</v>
          </cell>
          <cell r="V336">
            <v>36.552421790176815</v>
          </cell>
          <cell r="W336">
            <v>33.654805548228644</v>
          </cell>
          <cell r="X336">
            <v>2.0304936354313279</v>
          </cell>
        </row>
        <row r="337">
          <cell r="G337">
            <v>6.9838259339291469</v>
          </cell>
          <cell r="H337">
            <v>6.8248718799599883</v>
          </cell>
          <cell r="I337">
            <v>6.669535669779072</v>
          </cell>
          <cell r="J337">
            <v>6.517734960134689</v>
          </cell>
          <cell r="K337">
            <v>6.3547416976552382</v>
          </cell>
          <cell r="L337">
            <v>6.1815760742177384</v>
          </cell>
          <cell r="M337">
            <v>5.9993008858367931</v>
          </cell>
          <cell r="N337">
            <v>5.8090107354638745</v>
          </cell>
          <cell r="O337">
            <v>5.6118211816260635</v>
          </cell>
          <cell r="P337">
            <v>5.4088579818139566</v>
          </cell>
          <cell r="Q337">
            <v>5.201246573478044</v>
          </cell>
          <cell r="R337">
            <v>4.9901019270531881</v>
          </cell>
          <cell r="S337">
            <v>4.7765188948514714</v>
          </cell>
          <cell r="T337">
            <v>4.5615631672341168</v>
          </cell>
          <cell r="U337">
            <v>4.3462629335141028</v>
          </cell>
          <cell r="V337">
            <v>4.1316013298952381</v>
          </cell>
          <cell r="W337">
            <v>3.9185097407763889</v>
          </cell>
          <cell r="X337">
            <v>7.8008447341311413</v>
          </cell>
        </row>
        <row r="338">
          <cell r="G338">
            <v>6.6450766504660912</v>
          </cell>
          <cell r="H338">
            <v>6.3326998524590499</v>
          </cell>
          <cell r="I338">
            <v>6.0350074996534477</v>
          </cell>
          <cell r="J338">
            <v>5.7513092945231881</v>
          </cell>
          <cell r="K338">
            <v>5.4546202990959998</v>
          </cell>
          <cell r="L338">
            <v>5.1483873662953199</v>
          </cell>
          <cell r="M338">
            <v>4.8360056372484959</v>
          </cell>
          <cell r="N338">
            <v>4.5207581292747658</v>
          </cell>
          <cell r="O338">
            <v>4.2057614541285542</v>
          </cell>
          <cell r="P338">
            <v>3.8939188077372791</v>
          </cell>
          <cell r="Q338">
            <v>3.5878810651570316</v>
          </cell>
          <cell r="R338">
            <v>3.2900164960890672</v>
          </cell>
          <cell r="S338">
            <v>3.0023893010118097</v>
          </cell>
          <cell r="T338">
            <v>2.7267468686331302</v>
          </cell>
          <cell r="U338">
            <v>2.4645153831203706</v>
          </cell>
          <cell r="V338">
            <v>2.2168031734687221</v>
          </cell>
          <cell r="W338">
            <v>1.9844110040678886</v>
          </cell>
          <cell r="X338">
            <v>2.0103688438589513</v>
          </cell>
        </row>
        <row r="339">
          <cell r="G339">
            <v>0.7198716062964361</v>
          </cell>
          <cell r="H339">
            <v>0.71044348026184778</v>
          </cell>
          <cell r="I339">
            <v>0.70113883396968368</v>
          </cell>
          <cell r="J339">
            <v>0.6919560502113139</v>
          </cell>
          <cell r="K339">
            <v>0.68199383506924949</v>
          </cell>
          <cell r="L339">
            <v>0.67128947121206162</v>
          </cell>
          <cell r="M339">
            <v>0.65988259137237615</v>
          </cell>
          <cell r="N339">
            <v>0.64781493432686621</v>
          </cell>
          <cell r="O339">
            <v>0.63513009111024277</v>
          </cell>
          <cell r="P339">
            <v>0.62187324361661733</v>
          </cell>
          <cell r="Q339">
            <v>0.60809089777317682</v>
          </cell>
          <cell r="R339">
            <v>0.593830613479295</v>
          </cell>
          <cell r="S339">
            <v>0.57914073348938588</v>
          </cell>
          <cell r="T339">
            <v>0.5640701133805861</v>
          </cell>
          <cell r="U339">
            <v>0.54866785468768631</v>
          </cell>
          <cell r="V339">
            <v>0.53298304320875867</v>
          </cell>
          <cell r="W339">
            <v>0.5170644943870929</v>
          </cell>
          <cell r="X339">
            <v>0.27801836975932925</v>
          </cell>
        </row>
        <row r="340">
          <cell r="G340">
            <v>9.7545971206676221</v>
          </cell>
          <cell r="H340">
            <v>9.4820518868617061</v>
          </cell>
          <cell r="I340">
            <v>9.217121616908365</v>
          </cell>
          <cell r="J340">
            <v>8.9595935473199901</v>
          </cell>
          <cell r="K340">
            <v>8.6846155472052526</v>
          </cell>
          <cell r="L340">
            <v>8.3942555449562235</v>
          </cell>
          <cell r="M340">
            <v>8.0906436599737468</v>
          </cell>
          <cell r="N340">
            <v>7.7759464359553601</v>
          </cell>
          <cell r="O340">
            <v>7.4523414641297068</v>
          </cell>
          <cell r="P340">
            <v>7.121992804690727</v>
          </cell>
          <cell r="Q340">
            <v>6.787027583906502</v>
          </cell>
          <cell r="R340">
            <v>6.449514106437217</v>
          </cell>
          <cell r="S340">
            <v>6.1114417785264035</v>
          </cell>
          <cell r="T340">
            <v>5.7747030892729789</v>
          </cell>
          <cell r="U340">
            <v>5.4410778455602209</v>
          </cell>
          <cell r="V340">
            <v>5.1122198028436632</v>
          </cell>
          <cell r="W340">
            <v>4.7896457802923136</v>
          </cell>
          <cell r="X340">
            <v>2.607026661059058</v>
          </cell>
        </row>
        <row r="341">
          <cell r="G341">
            <v>9.5103646585408335</v>
          </cell>
          <cell r="H341">
            <v>9.3261061694766543</v>
          </cell>
          <cell r="I341">
            <v>9.1454175951330114</v>
          </cell>
          <cell r="J341">
            <v>8.968229770223811</v>
          </cell>
          <cell r="K341">
            <v>8.7772856183384587</v>
          </cell>
          <cell r="L341">
            <v>8.5736165019955202</v>
          </cell>
          <cell r="M341">
            <v>8.3583046189800481</v>
          </cell>
          <cell r="N341">
            <v>8.1324734652421267</v>
          </cell>
          <cell r="O341">
            <v>7.8972781296374066</v>
          </cell>
          <cell r="P341">
            <v>7.6538955369832014</v>
          </cell>
          <cell r="Q341">
            <v>7.4035147535679959</v>
          </cell>
          <cell r="R341">
            <v>7.1473274652220438</v>
          </cell>
          <cell r="S341">
            <v>6.8865187324494315</v>
          </cell>
          <cell r="T341">
            <v>6.6222581200812867</v>
          </cell>
          <cell r="U341">
            <v>6.3556912906030254</v>
          </cell>
          <cell r="V341">
            <v>6.0879321409214509</v>
          </cell>
          <cell r="W341">
            <v>5.8200555520702801</v>
          </cell>
          <cell r="X341">
            <v>3.0959640999943545</v>
          </cell>
        </row>
        <row r="342">
          <cell r="G342">
            <v>13.370690535017321</v>
          </cell>
          <cell r="H342">
            <v>13.08440273054244</v>
          </cell>
          <cell r="I342">
            <v>12.804244804459133</v>
          </cell>
          <cell r="J342">
            <v>12.530085506296695</v>
          </cell>
          <cell r="K342">
            <v>12.235285482576025</v>
          </cell>
          <cell r="L342">
            <v>11.92159011856025</v>
          </cell>
          <cell r="M342">
            <v>11.590822940337409</v>
          </cell>
          <cell r="N342">
            <v>11.244868053741431</v>
          </cell>
          <cell r="O342">
            <v>10.885652406069068</v>
          </cell>
          <cell r="P342">
            <v>10.515128102123285</v>
          </cell>
          <cell r="Q342">
            <v>10.135254998645461</v>
          </cell>
          <cell r="R342">
            <v>9.7479837901434614</v>
          </cell>
          <cell r="S342">
            <v>9.3552397848017748</v>
          </cell>
          <cell r="T342">
            <v>8.9589075519548178</v>
          </cell>
          <cell r="U342">
            <v>8.5608166029440245</v>
          </cell>
          <cell r="V342">
            <v>8.1627282455292924</v>
          </cell>
          <cell r="W342">
            <v>7.7663237288757925</v>
          </cell>
          <cell r="X342">
            <v>3.0224382724221592</v>
          </cell>
        </row>
        <row r="343">
          <cell r="G343">
            <v>28.719756137589698</v>
          </cell>
          <cell r="H343">
            <v>28.050315834200049</v>
          </cell>
          <cell r="I343">
            <v>27.39647978307687</v>
          </cell>
          <cell r="J343">
            <v>26.757884258451689</v>
          </cell>
          <cell r="K343">
            <v>26.072608249648614</v>
          </cell>
          <cell r="L343">
            <v>25.345034599125132</v>
          </cell>
          <cell r="M343">
            <v>24.579723794468528</v>
          </cell>
          <cell r="N343">
            <v>23.781366668243734</v>
          </cell>
          <cell r="O343">
            <v>22.95473695921288</v>
          </cell>
          <cell r="P343">
            <v>22.10464439856289</v>
          </cell>
          <cell r="Q343">
            <v>21.235888955501672</v>
          </cell>
          <cell r="R343">
            <v>20.353216836522506</v>
          </cell>
          <cell r="S343">
            <v>19.461278782984362</v>
          </cell>
          <cell r="T343">
            <v>18.564591153788264</v>
          </cell>
          <cell r="U343">
            <v>17.66750021535989</v>
          </cell>
          <cell r="V343">
            <v>16.774149991484201</v>
          </cell>
          <cell r="W343">
            <v>15.888453952438235</v>
          </cell>
          <cell r="X343">
            <v>3.1111459763991398</v>
          </cell>
        </row>
        <row r="344">
          <cell r="G344">
            <v>7.3443810018259956</v>
          </cell>
          <cell r="H344">
            <v>7.1927411631632543</v>
          </cell>
          <cell r="I344">
            <v>7.0442322405932307</v>
          </cell>
          <cell r="J344">
            <v>6.8987895899190814</v>
          </cell>
          <cell r="K344">
            <v>6.7422686974955646</v>
          </cell>
          <cell r="L344">
            <v>6.5755659312390948</v>
          </cell>
          <cell r="M344">
            <v>6.3996193130069923</v>
          </cell>
          <cell r="N344">
            <v>6.2153997705540034</v>
          </cell>
          <cell r="O344">
            <v>6.0239022763061767</v>
          </cell>
          <cell r="P344">
            <v>5.8261369851654461</v>
          </cell>
          <cell r="Q344">
            <v>5.6231204804594457</v>
          </cell>
          <cell r="R344">
            <v>5.4158672323518191</v>
          </cell>
          <cell r="S344">
            <v>5.2053813666676145</v>
          </cell>
          <cell r="T344">
            <v>4.9926488343329014</v>
          </cell>
          <cell r="U344">
            <v>4.7786300626674976</v>
          </cell>
          <cell r="V344">
            <v>4.5642531598123162</v>
          </cell>
          <cell r="W344">
            <v>4.3504077328388675</v>
          </cell>
          <cell r="X344">
            <v>3.2358883573603903</v>
          </cell>
        </row>
        <row r="345">
          <cell r="G345">
            <v>4.8015499436315512</v>
          </cell>
          <cell r="H345">
            <v>4.6761171756179305</v>
          </cell>
          <cell r="I345">
            <v>4.5539611368847011</v>
          </cell>
          <cell r="J345">
            <v>4.4349962281506947</v>
          </cell>
          <cell r="K345">
            <v>4.3077211550736525</v>
          </cell>
          <cell r="L345">
            <v>4.1730376664384492</v>
          </cell>
          <cell r="M345">
            <v>4.0318783483584593</v>
          </cell>
          <cell r="N345">
            <v>3.8851959608082933</v>
          </cell>
          <cell r="O345">
            <v>3.7339528588357052</v>
          </cell>
          <cell r="P345">
            <v>3.5791106602817218</v>
          </cell>
          <cell r="Q345">
            <v>3.4216203116933701</v>
          </cell>
          <cell r="R345">
            <v>3.2624126911955194</v>
          </cell>
          <cell r="S345">
            <v>3.1023898718021328</v>
          </cell>
          <cell r="T345">
            <v>2.9424171514429953</v>
          </cell>
          <cell r="U345">
            <v>2.7833159373409599</v>
          </cell>
          <cell r="V345">
            <v>2.6258575527940118</v>
          </cell>
          <cell r="W345">
            <v>2.4707580143941819</v>
          </cell>
          <cell r="X345">
            <v>4.3801001734500753</v>
          </cell>
        </row>
        <row r="346">
          <cell r="G346">
            <v>0.2</v>
          </cell>
          <cell r="H346">
            <v>0.19434399285942605</v>
          </cell>
          <cell r="I346">
            <v>0.18884793780272319</v>
          </cell>
          <cell r="J346">
            <v>0.18350731137924883</v>
          </cell>
          <cell r="K346">
            <v>0.1778069000509987</v>
          </cell>
          <cell r="L346">
            <v>0.1717900321757363</v>
          </cell>
          <cell r="M346">
            <v>0.16550130562307941</v>
          </cell>
          <cell r="N346">
            <v>0.15898604287367035</v>
          </cell>
          <cell r="O346">
            <v>0.15228975510655626</v>
          </cell>
          <cell r="P346">
            <v>0.14545762397292133</v>
          </cell>
          <cell r="Q346">
            <v>0.13853400907729183</v>
          </cell>
          <cell r="R346">
            <v>0.13156198835719662</v>
          </cell>
          <cell r="S346">
            <v>0.12458293759614598</v>
          </cell>
          <cell r="T346">
            <v>0.1176361542521876</v>
          </cell>
          <cell r="U346">
            <v>0.11075852966608866</v>
          </cell>
          <cell r="V346">
            <v>0.10398427256061711</v>
          </cell>
          <cell r="W346">
            <v>9.7344685586075036E-2</v>
          </cell>
          <cell r="X346">
            <v>6.1814463109534445</v>
          </cell>
        </row>
        <row r="347">
          <cell r="G347">
            <v>32.318184567907259</v>
          </cell>
          <cell r="H347">
            <v>31.25926921909107</v>
          </cell>
          <cell r="I347">
            <v>30.235049560362373</v>
          </cell>
          <cell r="J347">
            <v>29.244388776666039</v>
          </cell>
          <cell r="K347">
            <v>28.192111163480995</v>
          </cell>
          <cell r="L347">
            <v>27.08730737579123</v>
          </cell>
          <cell r="M347">
            <v>25.939240699416761</v>
          </cell>
          <cell r="N347">
            <v>24.757219587895115</v>
          </cell>
          <cell r="O347">
            <v>23.550474656514098</v>
          </cell>
          <cell r="P347">
            <v>22.328042342537625</v>
          </cell>
          <cell r="Q347">
            <v>21.098657192316274</v>
          </cell>
          <cell r="R347">
            <v>19.870654448097646</v>
          </cell>
          <cell r="S347">
            <v>18.651884290193006</v>
          </cell>
          <cell r="T347">
            <v>17.449638754403818</v>
          </cell>
          <cell r="U347">
            <v>16.270592001002239</v>
          </cell>
          <cell r="V347">
            <v>15.120754270492785</v>
          </cell>
          <cell r="W347">
            <v>14.005439532572767</v>
          </cell>
          <cell r="X347">
            <v>4.6123298326280091</v>
          </cell>
        </row>
        <row r="348">
          <cell r="G348">
            <v>2.4317895734864021</v>
          </cell>
          <cell r="H348">
            <v>2.3821265524928434</v>
          </cell>
          <cell r="I348">
            <v>2.3334777704289595</v>
          </cell>
          <cell r="J348">
            <v>2.2858225140842792</v>
          </cell>
          <cell r="K348">
            <v>2.234525050370769</v>
          </cell>
          <cell r="L348">
            <v>2.179876217718872</v>
          </cell>
          <cell r="M348">
            <v>2.1221805147445001</v>
          </cell>
          <cell r="N348">
            <v>2.0617532878793394</v>
          </cell>
          <cell r="O348">
            <v>1.9989178802727903</v>
          </cell>
          <cell r="P348">
            <v>1.93400277774055</v>
          </cell>
          <cell r="Q348">
            <v>1.8673387865951951</v>
          </cell>
          <cell r="R348">
            <v>1.7992562767160039</v>
          </cell>
          <cell r="S348">
            <v>1.7300825212415356</v>
          </cell>
          <cell r="T348">
            <v>1.6601391618506276</v>
          </cell>
          <cell r="U348">
            <v>1.5897398257943658</v>
          </cell>
          <cell r="V348">
            <v>1.5191879177178167</v>
          </cell>
          <cell r="W348">
            <v>1.4487746059346152</v>
          </cell>
          <cell r="X348">
            <v>3.537449665637979</v>
          </cell>
        </row>
        <row r="349">
          <cell r="G349">
            <v>35.262550415508343</v>
          </cell>
          <cell r="H349">
            <v>33.941991750584435</v>
          </cell>
          <cell r="I349">
            <v>32.670887114565332</v>
          </cell>
          <cell r="J349">
            <v>31.447384487514412</v>
          </cell>
          <cell r="K349">
            <v>30.154386315301899</v>
          </cell>
          <cell r="L349">
            <v>28.804399027348676</v>
          </cell>
          <cell r="M349">
            <v>27.410029510023659</v>
          </cell>
          <cell r="N349">
            <v>25.983793013482973</v>
          </cell>
          <cell r="O349">
            <v>24.537931696179143</v>
          </cell>
          <cell r="P349">
            <v>23.084247330651031</v>
          </cell>
          <cell r="Q349">
            <v>21.633951150578493</v>
          </cell>
          <cell r="R349">
            <v>20.19753321554089</v>
          </cell>
          <cell r="S349">
            <v>18.784653029724563</v>
          </cell>
          <cell r="T349">
            <v>17.404052497306061</v>
          </cell>
          <cell r="U349">
            <v>16.063491652835822</v>
          </cell>
          <cell r="V349">
            <v>14.769706990359401</v>
          </cell>
          <cell r="W349">
            <v>13.528391648476937</v>
          </cell>
          <cell r="X349">
            <v>5.9405758690737231</v>
          </cell>
        </row>
        <row r="350">
          <cell r="G350">
            <v>20.656428951735492</v>
          </cell>
          <cell r="H350">
            <v>19.732163258018574</v>
          </cell>
          <cell r="I350">
            <v>18.84925355446714</v>
          </cell>
          <cell r="J350">
            <v>18.00584937975368</v>
          </cell>
          <cell r="K350">
            <v>17.121626346830421</v>
          </cell>
          <cell r="L350">
            <v>16.206467504179795</v>
          </cell>
          <cell r="M350">
            <v>15.270162409411631</v>
          </cell>
          <cell r="N350">
            <v>14.322238290230873</v>
          </cell>
          <cell r="O350">
            <v>13.371806389551978</v>
          </cell>
          <cell r="P350">
            <v>12.427426696662375</v>
          </cell>
          <cell r="Q350">
            <v>11.496993506838324</v>
          </cell>
          <cell r="R350">
            <v>10.587643453238062</v>
          </cell>
          <cell r="S350">
            <v>9.7056868513476076</v>
          </cell>
          <cell r="T350">
            <v>8.8565624198048223</v>
          </cell>
          <cell r="U350">
            <v>8.0448147207050074</v>
          </cell>
          <cell r="V350">
            <v>7.2740930215534751</v>
          </cell>
          <cell r="W350">
            <v>6.5471697385597114</v>
          </cell>
          <cell r="X350">
            <v>2.6744263129121828</v>
          </cell>
        </row>
        <row r="351">
          <cell r="G351">
            <v>307.0689751171102</v>
          </cell>
          <cell r="H351">
            <v>296.79042347637181</v>
          </cell>
          <cell r="I351">
            <v>286.85592686037506</v>
          </cell>
          <cell r="J351">
            <v>277.25396867960558</v>
          </cell>
          <cell r="K351">
            <v>267.06262279825506</v>
          </cell>
          <cell r="L351">
            <v>256.37155799677242</v>
          </cell>
          <cell r="M351">
            <v>245.27199854129799</v>
          </cell>
          <cell r="N351">
            <v>233.85544775976047</v>
          </cell>
          <cell r="O351">
            <v>222.21246008965988</v>
          </cell>
          <cell r="P351">
            <v>210.43148395033737</v>
          </cell>
          <cell r="Q351">
            <v>198.59779514756525</v>
          </cell>
          <cell r="R351">
            <v>186.79253747445915</v>
          </cell>
          <cell r="S351">
            <v>175.09188383971707</v>
          </cell>
          <cell r="T351">
            <v>163.56632774579683</v>
          </cell>
          <cell r="U351">
            <v>152.28011136940387</v>
          </cell>
          <cell r="V351">
            <v>141.2907929737803</v>
          </cell>
          <cell r="W351">
            <v>130.64895300794299</v>
          </cell>
          <cell r="X351">
            <v>0.50659657495743537</v>
          </cell>
        </row>
        <row r="352">
          <cell r="G352">
            <v>14.039035304313854</v>
          </cell>
          <cell r="H352">
            <v>13.15321413845993</v>
          </cell>
          <cell r="I352">
            <v>12.323285640504185</v>
          </cell>
          <cell r="J352">
            <v>11.545723150162129</v>
          </cell>
          <cell r="K352">
            <v>10.746949952865805</v>
          </cell>
          <cell r="L352">
            <v>9.9384527148284789</v>
          </cell>
          <cell r="M352">
            <v>9.1310724265167877</v>
          </cell>
          <cell r="N352">
            <v>8.3347823196360391</v>
          </cell>
          <cell r="O352">
            <v>7.558510112960934</v>
          </cell>
          <cell r="P352">
            <v>6.8100076159519682</v>
          </cell>
          <cell r="Q352">
            <v>6.0957684130367786</v>
          </cell>
          <cell r="R352">
            <v>5.4209922099464265</v>
          </cell>
          <cell r="S352">
            <v>4.7895925504694397</v>
          </cell>
          <cell r="T352">
            <v>4.2042430852018278</v>
          </cell>
          <cell r="U352">
            <v>3.6664564422526511</v>
          </cell>
          <cell r="V352">
            <v>3.1766890331198754</v>
          </cell>
          <cell r="W352">
            <v>2.7344648173841537</v>
          </cell>
          <cell r="X352">
            <v>33.263437188484303</v>
          </cell>
        </row>
        <row r="353">
          <cell r="G353">
            <v>2.125134988607579</v>
          </cell>
          <cell r="H353">
            <v>2.0187047015289346</v>
          </cell>
          <cell r="I353">
            <v>1.9176046198576489</v>
          </cell>
          <cell r="J353">
            <v>1.8215677980609744</v>
          </cell>
          <cell r="K353">
            <v>1.7214730981312607</v>
          </cell>
          <cell r="L353">
            <v>1.6185412328563755</v>
          </cell>
          <cell r="M353">
            <v>1.5139653037676923</v>
          </cell>
          <cell r="N353">
            <v>1.4088887598188049</v>
          </cell>
          <cell r="O353">
            <v>1.3043859540529599</v>
          </cell>
          <cell r="P353">
            <v>1.2014457074631351</v>
          </cell>
          <cell r="Q353">
            <v>1.1009581580743895</v>
          </cell>
          <cell r="R353">
            <v>1.0037050402297241</v>
          </cell>
          <cell r="S353">
            <v>0.91035341015398263</v>
          </cell>
          <cell r="T353">
            <v>0.82145271447356394</v>
          </cell>
          <cell r="U353">
            <v>0.73743499296435489</v>
          </cell>
          <cell r="V353">
            <v>0.6586179188121345</v>
          </cell>
          <cell r="W353">
            <v>0.58521031137585466</v>
          </cell>
          <cell r="X353">
            <v>7.3718043848226662</v>
          </cell>
        </row>
        <row r="354">
          <cell r="G354">
            <v>27.736237483741995</v>
          </cell>
          <cell r="H354">
            <v>25.918970476075192</v>
          </cell>
          <cell r="I354">
            <v>24.220770064196302</v>
          </cell>
          <cell r="J354">
            <v>22.633835053139084</v>
          </cell>
          <cell r="K354">
            <v>21.008031811035078</v>
          </cell>
          <cell r="L354">
            <v>19.367323469783457</v>
          </cell>
          <cell r="M354">
            <v>17.734169941474889</v>
          </cell>
          <cell r="N354">
            <v>16.129063271930651</v>
          </cell>
          <cell r="O354">
            <v>14.570164171927534</v>
          </cell>
          <cell r="P354">
            <v>13.07304526665852</v>
          </cell>
          <cell r="Q354">
            <v>11.650541323733661</v>
          </cell>
          <cell r="R354">
            <v>10.312701902299588</v>
          </cell>
          <cell r="S354">
            <v>9.0668377445145332</v>
          </cell>
          <cell r="T354">
            <v>7.9176489726837627</v>
          </cell>
          <cell r="U354">
            <v>6.8674208559796677</v>
          </cell>
          <cell r="V354">
            <v>5.9162715940322856</v>
          </cell>
          <cell r="W354">
            <v>5.0624361902303088</v>
          </cell>
          <cell r="X354">
            <v>3.0003798513125339</v>
          </cell>
        </row>
        <row r="355">
          <cell r="G355">
            <v>52.525241281214683</v>
          </cell>
          <cell r="H355">
            <v>50.821717224967365</v>
          </cell>
          <cell r="I355">
            <v>49.173442685703257</v>
          </cell>
          <cell r="J355">
            <v>47.578625784337525</v>
          </cell>
          <cell r="K355">
            <v>45.884003204947412</v>
          </cell>
          <cell r="L355">
            <v>44.104087049580194</v>
          </cell>
          <cell r="M355">
            <v>42.253676192906369</v>
          </cell>
          <cell r="N355">
            <v>40.347654280405791</v>
          </cell>
          <cell r="O355">
            <v>38.400794506432561</v>
          </cell>
          <cell r="P355">
            <v>36.427574655126932</v>
          </cell>
          <cell r="Q355">
            <v>34.44200550508031</v>
          </cell>
          <cell r="R355">
            <v>32.457475254232158</v>
          </cell>
          <cell r="S355">
            <v>30.486612130399962</v>
          </cell>
          <cell r="T355">
            <v>28.541166831567569</v>
          </cell>
          <cell r="U355">
            <v>26.631915905154521</v>
          </cell>
          <cell r="V355">
            <v>24.768586643066847</v>
          </cell>
          <cell r="W355">
            <v>22.959803554488051</v>
          </cell>
          <cell r="X355">
            <v>0.7579402162967116</v>
          </cell>
        </row>
        <row r="356">
          <cell r="G356">
            <v>15.820696625672339</v>
          </cell>
          <cell r="H356">
            <v>15.09014279167544</v>
          </cell>
          <cell r="I356">
            <v>14.393323812533257</v>
          </cell>
          <cell r="J356">
            <v>13.728681910599423</v>
          </cell>
          <cell r="K356">
            <v>13.032969052315794</v>
          </cell>
          <cell r="L356">
            <v>12.31415625263662</v>
          </cell>
          <cell r="M356">
            <v>11.580111222857218</v>
          </cell>
          <cell r="N356">
            <v>10.838459920830536</v>
          </cell>
          <cell r="O356">
            <v>10.09646155633027</v>
          </cell>
          <cell r="P356">
            <v>9.3608996729225655</v>
          </cell>
          <cell r="Q356">
            <v>8.6379912536343753</v>
          </cell>
          <cell r="R356">
            <v>7.9333150958745433</v>
          </cell>
          <cell r="S356">
            <v>7.2517600019570141</v>
          </cell>
          <cell r="T356">
            <v>6.5974926634754532</v>
          </cell>
          <cell r="U356">
            <v>5.9739445055132494</v>
          </cell>
          <cell r="V356">
            <v>5.383816220644273</v>
          </cell>
          <cell r="W356">
            <v>4.829098278204512</v>
          </cell>
          <cell r="X356">
            <v>9.0627453329841057</v>
          </cell>
        </row>
        <row r="357">
          <cell r="G357">
            <v>9.6636811952336412</v>
          </cell>
          <cell r="H357">
            <v>9.2522336082208962</v>
          </cell>
          <cell r="I357">
            <v>8.8583040987852666</v>
          </cell>
          <cell r="J357">
            <v>8.4811468051166834</v>
          </cell>
          <cell r="K357">
            <v>8.0847943206355808</v>
          </cell>
          <cell r="L357">
            <v>7.6735048235265513</v>
          </cell>
          <cell r="M357">
            <v>7.2515185895065715</v>
          </cell>
          <cell r="N357">
            <v>6.8229872288993185</v>
          </cell>
          <cell r="O357">
            <v>6.3919085329214607</v>
          </cell>
          <cell r="P357">
            <v>5.9620682673814862</v>
          </cell>
          <cell r="Q357">
            <v>5.5369899714370057</v>
          </cell>
          <cell r="R357">
            <v>5.1198935195350401</v>
          </cell>
          <cell r="S357">
            <v>4.7136628986178186</v>
          </cell>
          <cell r="T357">
            <v>4.3208233520485821</v>
          </cell>
          <cell r="U357">
            <v>3.9435277574070069</v>
          </cell>
          <cell r="V357">
            <v>3.5835518467768632</v>
          </cell>
          <cell r="W357">
            <v>3.2422976530732761</v>
          </cell>
          <cell r="X357">
            <v>2.5190185125630893</v>
          </cell>
        </row>
        <row r="767">
          <cell r="F767">
            <v>17.784863767888599</v>
          </cell>
          <cell r="G767">
            <v>26.064391974045197</v>
          </cell>
          <cell r="H767">
            <v>43.450768264721091</v>
          </cell>
          <cell r="I767">
            <v>38.447948728462805</v>
          </cell>
          <cell r="J767">
            <v>35.763912644329672</v>
          </cell>
          <cell r="K767">
            <v>35.291369077681452</v>
          </cell>
          <cell r="L767">
            <v>-1149.6605073220665</v>
          </cell>
          <cell r="M767">
            <v>12.150673316886074</v>
          </cell>
          <cell r="N767">
            <v>13.838968858656026</v>
          </cell>
          <cell r="O767">
            <v>16.739521318340898</v>
          </cell>
          <cell r="P767">
            <v>20.116486147154053</v>
          </cell>
          <cell r="Q767">
            <v>24.210321106815552</v>
          </cell>
          <cell r="R767" t="e">
            <v>#REF!</v>
          </cell>
          <cell r="S767" t="e">
            <v>#REF!</v>
          </cell>
          <cell r="T767" t="e">
            <v>#REF!</v>
          </cell>
          <cell r="U767" t="e">
            <v>#REF!</v>
          </cell>
          <cell r="V767" t="e">
            <v>#REF!</v>
          </cell>
        </row>
        <row r="768">
          <cell r="F768">
            <v>822.01088964293388</v>
          </cell>
          <cell r="G768">
            <v>82.887266236877608</v>
          </cell>
          <cell r="H768">
            <v>134.67430518806566</v>
          </cell>
          <cell r="I768">
            <v>97.852694534627815</v>
          </cell>
          <cell r="J768">
            <v>100.98450804815491</v>
          </cell>
          <cell r="K768">
            <v>95.110241783761609</v>
          </cell>
          <cell r="L768">
            <v>-1258.7531923219831</v>
          </cell>
          <cell r="M768">
            <v>21.850831795193034</v>
          </cell>
          <cell r="N768">
            <v>44.713267055707014</v>
          </cell>
          <cell r="O768">
            <v>53.329766731723595</v>
          </cell>
          <cell r="P768">
            <v>42.254959233665723</v>
          </cell>
          <cell r="Q768">
            <v>40.166092582283277</v>
          </cell>
          <cell r="R768" t="e">
            <v>#REF!</v>
          </cell>
          <cell r="S768" t="e">
            <v>#REF!</v>
          </cell>
          <cell r="T768" t="e">
            <v>#REF!</v>
          </cell>
          <cell r="U768" t="e">
            <v>#REF!</v>
          </cell>
          <cell r="V768" t="e">
            <v>#REF!</v>
          </cell>
        </row>
        <row r="769">
          <cell r="F769">
            <v>8.1714063265163652</v>
          </cell>
          <cell r="G769">
            <v>6.9838259339291469</v>
          </cell>
          <cell r="H769">
            <v>8.7662652827014735</v>
          </cell>
          <cell r="I769">
            <v>7.5823903552214702</v>
          </cell>
          <cell r="J769">
            <v>8.3268225968953757</v>
          </cell>
          <cell r="K769">
            <v>8.1591783910449873</v>
          </cell>
          <cell r="L769">
            <v>-67.724075183699895</v>
          </cell>
          <cell r="M769">
            <v>3.4639725844390665</v>
          </cell>
          <cell r="N769">
            <v>3.4126337950264003</v>
          </cell>
          <cell r="O769">
            <v>3.4090875248212087</v>
          </cell>
          <cell r="P769">
            <v>2.9765480198527805</v>
          </cell>
          <cell r="Q769">
            <v>2.5728032314755236</v>
          </cell>
          <cell r="R769" t="e">
            <v>#REF!</v>
          </cell>
          <cell r="S769" t="e">
            <v>#REF!</v>
          </cell>
          <cell r="T769" t="e">
            <v>#REF!</v>
          </cell>
          <cell r="U769" t="e">
            <v>#REF!</v>
          </cell>
          <cell r="V769" t="e">
            <v>#REF!</v>
          </cell>
        </row>
        <row r="770">
          <cell r="F770">
            <v>13.933507560684925</v>
          </cell>
          <cell r="G770">
            <v>6.6450766504660912</v>
          </cell>
          <cell r="H770">
            <v>9.6690167972348728</v>
          </cell>
          <cell r="I770">
            <v>9.8316389511521418</v>
          </cell>
          <cell r="J770">
            <v>10.052918254885846</v>
          </cell>
          <cell r="K770">
            <v>9.2598901116097085</v>
          </cell>
          <cell r="L770">
            <v>-76.448782029588713</v>
          </cell>
          <cell r="M770">
            <v>-0.54784199728477245</v>
          </cell>
          <cell r="N770">
            <v>5.3490119457510987</v>
          </cell>
          <cell r="O770">
            <v>5.7497851174882397</v>
          </cell>
          <cell r="P770">
            <v>5.5231776240178814</v>
          </cell>
          <cell r="Q770">
            <v>4.8435252553219437</v>
          </cell>
          <cell r="R770" t="e">
            <v>#REF!</v>
          </cell>
          <cell r="S770" t="e">
            <v>#REF!</v>
          </cell>
          <cell r="T770" t="e">
            <v>#REF!</v>
          </cell>
          <cell r="U770" t="e">
            <v>#REF!</v>
          </cell>
          <cell r="V770" t="e">
            <v>#REF!</v>
          </cell>
        </row>
        <row r="771">
          <cell r="F771">
            <v>1.9603954287797944</v>
          </cell>
          <cell r="G771">
            <v>0.7198716062964361</v>
          </cell>
          <cell r="H771">
            <v>0.75164856750689235</v>
          </cell>
          <cell r="I771">
            <v>0.83540519125560253</v>
          </cell>
          <cell r="J771">
            <v>0.62695083496758075</v>
          </cell>
          <cell r="K771">
            <v>0.64689842973420997</v>
          </cell>
          <cell r="L771">
            <v>-15.408115116224229</v>
          </cell>
          <cell r="M771">
            <v>0.41299704714206048</v>
          </cell>
          <cell r="N771">
            <v>0.53980226187578617</v>
          </cell>
          <cell r="O771">
            <v>0.66644882199780864</v>
          </cell>
          <cell r="P771">
            <v>0.80325035496059749</v>
          </cell>
          <cell r="Q771">
            <v>0.97554391132961149</v>
          </cell>
          <cell r="R771" t="e">
            <v>#REF!</v>
          </cell>
          <cell r="S771" t="e">
            <v>#REF!</v>
          </cell>
          <cell r="T771" t="e">
            <v>#REF!</v>
          </cell>
          <cell r="U771" t="e">
            <v>#REF!</v>
          </cell>
          <cell r="V771" t="e">
            <v>#REF!</v>
          </cell>
        </row>
        <row r="772">
          <cell r="F772">
            <v>21.18956281379652</v>
          </cell>
          <cell r="G772">
            <v>9.7545971206676221</v>
          </cell>
          <cell r="H772">
            <v>12.505187105188773</v>
          </cell>
          <cell r="I772">
            <v>13.68554922105421</v>
          </cell>
          <cell r="J772">
            <v>17.792053689365414</v>
          </cell>
          <cell r="K772">
            <v>18.746622220075533</v>
          </cell>
          <cell r="L772">
            <v>-203.57814889603054</v>
          </cell>
          <cell r="M772">
            <v>4.3388670328136731</v>
          </cell>
          <cell r="N772">
            <v>10.854559562470893</v>
          </cell>
          <cell r="O772">
            <v>13.234841920006852</v>
          </cell>
          <cell r="P772">
            <v>14.111555072294728</v>
          </cell>
          <cell r="Q772">
            <v>14.877322446944948</v>
          </cell>
          <cell r="R772" t="e">
            <v>#REF!</v>
          </cell>
          <cell r="S772" t="e">
            <v>#REF!</v>
          </cell>
          <cell r="T772" t="e">
            <v>#REF!</v>
          </cell>
          <cell r="U772" t="e">
            <v>#REF!</v>
          </cell>
          <cell r="V772" t="e">
            <v>#REF!</v>
          </cell>
        </row>
        <row r="773">
          <cell r="F773">
            <v>16.048849273874467</v>
          </cell>
          <cell r="G773">
            <v>9.5103646585408335</v>
          </cell>
          <cell r="H773">
            <v>7.9191891807526771</v>
          </cell>
          <cell r="I773">
            <v>11.46821792744365</v>
          </cell>
          <cell r="J773">
            <v>15.270217698915012</v>
          </cell>
          <cell r="K773">
            <v>22.844679645386904</v>
          </cell>
          <cell r="L773">
            <v>-264.55585772543321</v>
          </cell>
          <cell r="M773">
            <v>10.121590585265769</v>
          </cell>
          <cell r="N773">
            <v>12.401968579874803</v>
          </cell>
          <cell r="O773">
            <v>14.52660280587228</v>
          </cell>
          <cell r="P773">
            <v>17.044227238252287</v>
          </cell>
          <cell r="Q773">
            <v>19.545967691344227</v>
          </cell>
          <cell r="R773" t="e">
            <v>#REF!</v>
          </cell>
          <cell r="S773" t="e">
            <v>#REF!</v>
          </cell>
          <cell r="T773" t="e">
            <v>#REF!</v>
          </cell>
          <cell r="U773" t="e">
            <v>#REF!</v>
          </cell>
          <cell r="V773" t="e">
            <v>#REF!</v>
          </cell>
        </row>
        <row r="774">
          <cell r="F774">
            <v>22.539930897508167</v>
          </cell>
          <cell r="G774">
            <v>13.370690535017321</v>
          </cell>
          <cell r="H774">
            <v>17.750287161837377</v>
          </cell>
          <cell r="I774">
            <v>18.940602319535586</v>
          </cell>
          <cell r="J774">
            <v>19.216178249005946</v>
          </cell>
          <cell r="K774">
            <v>21.808294892183543</v>
          </cell>
          <cell r="L774">
            <v>-241.27234144352445</v>
          </cell>
          <cell r="M774">
            <v>8.8261519412363967</v>
          </cell>
          <cell r="N774">
            <v>11.19480218706229</v>
          </cell>
          <cell r="O774">
            <v>12.904737582801785</v>
          </cell>
          <cell r="P774">
            <v>14.768840404215354</v>
          </cell>
          <cell r="Q774">
            <v>16.188078835136249</v>
          </cell>
          <cell r="R774" t="e">
            <v>#REF!</v>
          </cell>
          <cell r="S774" t="e">
            <v>#REF!</v>
          </cell>
          <cell r="T774" t="e">
            <v>#REF!</v>
          </cell>
          <cell r="U774" t="e">
            <v>#REF!</v>
          </cell>
          <cell r="V774" t="e">
            <v>#REF!</v>
          </cell>
        </row>
        <row r="775">
          <cell r="F775">
            <v>45.390795290396547</v>
          </cell>
          <cell r="G775">
            <v>28.719756137589698</v>
          </cell>
          <cell r="H775">
            <v>48.113054096893862</v>
          </cell>
          <cell r="I775">
            <v>83.001685686638112</v>
          </cell>
          <cell r="J775">
            <v>91.630086534166821</v>
          </cell>
          <cell r="K775">
            <v>105.93829162893566</v>
          </cell>
          <cell r="L775">
            <v>-797.40799876968958</v>
          </cell>
          <cell r="M775">
            <v>27.296333891401421</v>
          </cell>
          <cell r="N775">
            <v>35.312852570914941</v>
          </cell>
          <cell r="O775">
            <v>40.669494537775748</v>
          </cell>
          <cell r="P775">
            <v>46.41891705422173</v>
          </cell>
          <cell r="Q775">
            <v>49.93787949626541</v>
          </cell>
          <cell r="R775" t="e">
            <v>#REF!</v>
          </cell>
          <cell r="S775" t="e">
            <v>#REF!</v>
          </cell>
          <cell r="T775" t="e">
            <v>#REF!</v>
          </cell>
          <cell r="U775" t="e">
            <v>#REF!</v>
          </cell>
          <cell r="V775" t="e">
            <v>#REF!</v>
          </cell>
        </row>
        <row r="776">
          <cell r="F776">
            <v>8.3413370614546594</v>
          </cell>
          <cell r="G776">
            <v>7.3443810018259956</v>
          </cell>
          <cell r="H776">
            <v>9.7721601793434552</v>
          </cell>
          <cell r="I776">
            <v>12.215834914217448</v>
          </cell>
          <cell r="J776">
            <v>13.154035820043505</v>
          </cell>
          <cell r="K776">
            <v>13.991298913040293</v>
          </cell>
          <cell r="L776">
            <v>-135.96039742204076</v>
          </cell>
          <cell r="M776">
            <v>4.6973014588137376</v>
          </cell>
          <cell r="N776">
            <v>5.8030516363719249</v>
          </cell>
          <cell r="O776">
            <v>7.0325760985359853</v>
          </cell>
          <cell r="P776">
            <v>7.9782170514473405</v>
          </cell>
          <cell r="Q776">
            <v>8.824582647528711</v>
          </cell>
          <cell r="R776" t="e">
            <v>#REF!</v>
          </cell>
          <cell r="S776" t="e">
            <v>#REF!</v>
          </cell>
          <cell r="T776" t="e">
            <v>#REF!</v>
          </cell>
          <cell r="U776" t="e">
            <v>#REF!</v>
          </cell>
          <cell r="V776" t="e">
            <v>#REF!</v>
          </cell>
        </row>
        <row r="777">
          <cell r="F777">
            <v>7.6489632326466053</v>
          </cell>
          <cell r="G777">
            <v>4.8015499436315512</v>
          </cell>
          <cell r="H777">
            <v>7.1556215276489059</v>
          </cell>
          <cell r="I777">
            <v>8.5976206044099897</v>
          </cell>
          <cell r="J777">
            <v>10.089533667853528</v>
          </cell>
          <cell r="K777">
            <v>10.785967999891605</v>
          </cell>
          <cell r="L777">
            <v>-82.846321196198048</v>
          </cell>
          <cell r="M777">
            <v>4.2816255349516537</v>
          </cell>
          <cell r="N777">
            <v>4.6550348251047025</v>
          </cell>
          <cell r="O777">
            <v>5.8362134009654225</v>
          </cell>
          <cell r="P777">
            <v>6.4463833042719285</v>
          </cell>
          <cell r="Q777">
            <v>6.4890938847120507</v>
          </cell>
          <cell r="R777" t="e">
            <v>#REF!</v>
          </cell>
          <cell r="S777" t="e">
            <v>#REF!</v>
          </cell>
          <cell r="T777" t="e">
            <v>#REF!</v>
          </cell>
          <cell r="U777" t="e">
            <v>#REF!</v>
          </cell>
          <cell r="V777" t="e">
            <v>#REF!</v>
          </cell>
        </row>
        <row r="778">
          <cell r="F778">
            <v>0.2</v>
          </cell>
          <cell r="G778">
            <v>0.2</v>
          </cell>
          <cell r="H778">
            <v>0.3</v>
          </cell>
          <cell r="I778">
            <v>0.67298208532715653</v>
          </cell>
          <cell r="J778">
            <v>2.8654767313417189</v>
          </cell>
          <cell r="K778">
            <v>3.2221587362995936</v>
          </cell>
          <cell r="L778">
            <v>-33.401723432383285</v>
          </cell>
          <cell r="M778">
            <v>1.6639834857585174</v>
          </cell>
          <cell r="N778">
            <v>2.1546912849352085</v>
          </cell>
          <cell r="O778">
            <v>2.5085607808328572</v>
          </cell>
          <cell r="P778">
            <v>2.7231858695313038</v>
          </cell>
          <cell r="Q778">
            <v>2.8217559111343555</v>
          </cell>
          <cell r="R778" t="e">
            <v>#REF!</v>
          </cell>
          <cell r="S778" t="e">
            <v>#REF!</v>
          </cell>
          <cell r="T778" t="e">
            <v>#REF!</v>
          </cell>
          <cell r="U778" t="e">
            <v>#REF!</v>
          </cell>
          <cell r="V778" t="e">
            <v>#REF!</v>
          </cell>
        </row>
        <row r="779">
          <cell r="F779">
            <v>40.218777242969651</v>
          </cell>
          <cell r="G779">
            <v>32.318184567907259</v>
          </cell>
          <cell r="H779">
            <v>38.150238988136266</v>
          </cell>
          <cell r="I779">
            <v>41.342633029572866</v>
          </cell>
          <cell r="J779">
            <v>47.249432141057461</v>
          </cell>
          <cell r="K779">
            <v>50.008854557780943</v>
          </cell>
          <cell r="L779">
            <v>-433.89314885301366</v>
          </cell>
          <cell r="M779">
            <v>17.567264823705838</v>
          </cell>
          <cell r="N779">
            <v>22.547036958299351</v>
          </cell>
          <cell r="O779">
            <v>25.854952084837517</v>
          </cell>
          <cell r="P779">
            <v>26.797759549308072</v>
          </cell>
          <cell r="Q779">
            <v>26.606470368939338</v>
          </cell>
          <cell r="R779" t="e">
            <v>#REF!</v>
          </cell>
          <cell r="S779" t="e">
            <v>#REF!</v>
          </cell>
          <cell r="T779" t="e">
            <v>#REF!</v>
          </cell>
          <cell r="U779" t="e">
            <v>#REF!</v>
          </cell>
          <cell r="V779" t="e">
            <v>#REF!</v>
          </cell>
        </row>
        <row r="780">
          <cell r="F780">
            <v>-3.815065395680143</v>
          </cell>
          <cell r="G780">
            <v>2.4317895734864021</v>
          </cell>
          <cell r="H780">
            <v>3.6462100841397165</v>
          </cell>
          <cell r="I780">
            <v>4.1757986931210009</v>
          </cell>
          <cell r="J780">
            <v>5.693558900408255</v>
          </cell>
          <cell r="K780">
            <v>6.0114357370026967</v>
          </cell>
          <cell r="L780">
            <v>-65.003227596375822</v>
          </cell>
          <cell r="M780">
            <v>2.5783051204243224</v>
          </cell>
          <cell r="N780">
            <v>3.3663934392657717</v>
          </cell>
          <cell r="O780">
            <v>3.9274030824627504</v>
          </cell>
          <cell r="P780">
            <v>4.4631333965738378</v>
          </cell>
          <cell r="Q780">
            <v>4.9788365207621146</v>
          </cell>
          <cell r="R780" t="e">
            <v>#REF!</v>
          </cell>
          <cell r="S780" t="e">
            <v>#REF!</v>
          </cell>
          <cell r="T780" t="e">
            <v>#REF!</v>
          </cell>
          <cell r="U780" t="e">
            <v>#REF!</v>
          </cell>
          <cell r="V780" t="e">
            <v>#REF!</v>
          </cell>
        </row>
        <row r="781">
          <cell r="F781">
            <v>32.929073177864261</v>
          </cell>
          <cell r="G781">
            <v>35.262550415508343</v>
          </cell>
          <cell r="H781">
            <v>41.750962192217621</v>
          </cell>
          <cell r="I781">
            <v>42.399096700288844</v>
          </cell>
          <cell r="J781">
            <v>47.587160941651376</v>
          </cell>
          <cell r="K781">
            <v>52.081316275333485</v>
          </cell>
          <cell r="L781">
            <v>-345.91350681777197</v>
          </cell>
          <cell r="M781">
            <v>12.319317521647914</v>
          </cell>
          <cell r="N781">
            <v>15.520709425762059</v>
          </cell>
          <cell r="O781">
            <v>17.785715430377575</v>
          </cell>
          <cell r="P781">
            <v>17.886245556922066</v>
          </cell>
          <cell r="Q781">
            <v>16.829488498704954</v>
          </cell>
          <cell r="R781" t="e">
            <v>#REF!</v>
          </cell>
          <cell r="S781" t="e">
            <v>#REF!</v>
          </cell>
          <cell r="T781" t="e">
            <v>#REF!</v>
          </cell>
          <cell r="U781" t="e">
            <v>#REF!</v>
          </cell>
          <cell r="V781" t="e">
            <v>#REF!</v>
          </cell>
        </row>
        <row r="782">
          <cell r="F782">
            <v>42.054399973030826</v>
          </cell>
          <cell r="G782">
            <v>20.656428951735492</v>
          </cell>
          <cell r="H782">
            <v>22.756182770005289</v>
          </cell>
          <cell r="I782">
            <v>32.59522906962102</v>
          </cell>
          <cell r="J782">
            <v>37.443070106849035</v>
          </cell>
          <cell r="K782">
            <v>47.741613427012261</v>
          </cell>
          <cell r="L782">
            <v>-382.59670227432275</v>
          </cell>
          <cell r="M782">
            <v>22.786694462697277</v>
          </cell>
          <cell r="N782">
            <v>28.142492247672124</v>
          </cell>
          <cell r="O782">
            <v>30.782381895679297</v>
          </cell>
          <cell r="P782">
            <v>29.617060144479677</v>
          </cell>
          <cell r="Q782">
            <v>26.438350366263091</v>
          </cell>
          <cell r="R782" t="e">
            <v>#REF!</v>
          </cell>
          <cell r="S782" t="e">
            <v>#REF!</v>
          </cell>
          <cell r="T782" t="e">
            <v>#REF!</v>
          </cell>
          <cell r="U782" t="e">
            <v>#REF!</v>
          </cell>
          <cell r="V782" t="e">
            <v>#REF!</v>
          </cell>
        </row>
        <row r="783">
          <cell r="F783">
            <v>450.65981615845726</v>
          </cell>
          <cell r="G783">
            <v>307.0689751171102</v>
          </cell>
          <cell r="H783">
            <v>336.48043291940979</v>
          </cell>
          <cell r="I783">
            <v>368.35074023394253</v>
          </cell>
          <cell r="J783">
            <v>423.39047774449176</v>
          </cell>
          <cell r="K783">
            <v>501.8077611154269</v>
          </cell>
          <cell r="L783">
            <v>-3768.4615378539529</v>
          </cell>
          <cell r="M783">
            <v>162.98676929557664</v>
          </cell>
          <cell r="N783">
            <v>202.08992777904749</v>
          </cell>
          <cell r="O783">
            <v>230.65602515909831</v>
          </cell>
          <cell r="P783">
            <v>236.10629913453323</v>
          </cell>
          <cell r="Q783">
            <v>232.80379207567097</v>
          </cell>
          <cell r="R783" t="e">
            <v>#REF!</v>
          </cell>
          <cell r="S783" t="e">
            <v>#REF!</v>
          </cell>
          <cell r="T783" t="e">
            <v>#REF!</v>
          </cell>
          <cell r="U783" t="e">
            <v>#REF!</v>
          </cell>
          <cell r="V783" t="e">
            <v>#REF!</v>
          </cell>
        </row>
        <row r="784">
          <cell r="F784">
            <v>31.660261490765631</v>
          </cell>
          <cell r="G784">
            <v>14.039035304313854</v>
          </cell>
          <cell r="H784">
            <v>18.997140385341908</v>
          </cell>
          <cell r="I784">
            <v>20.362861502768386</v>
          </cell>
          <cell r="J784">
            <v>21.657208865639006</v>
          </cell>
          <cell r="K784">
            <v>22.702671451509886</v>
          </cell>
          <cell r="L784">
            <v>-134.22824876839152</v>
          </cell>
          <cell r="M784">
            <v>7.7295186866582828</v>
          </cell>
          <cell r="N784">
            <v>8.9248801803958742</v>
          </cell>
          <cell r="O784">
            <v>9.2287378816241432</v>
          </cell>
          <cell r="P784">
            <v>7.8223180720063095</v>
          </cell>
          <cell r="Q784">
            <v>6.2722198180718065</v>
          </cell>
          <cell r="R784" t="e">
            <v>#REF!</v>
          </cell>
          <cell r="S784" t="e">
            <v>#REF!</v>
          </cell>
          <cell r="T784" t="e">
            <v>#REF!</v>
          </cell>
          <cell r="U784" t="e">
            <v>#REF!</v>
          </cell>
          <cell r="V784" t="e">
            <v>#REF!</v>
          </cell>
        </row>
        <row r="785">
          <cell r="F785">
            <v>6.2374674683057068</v>
          </cell>
          <cell r="G785">
            <v>2.125134988607579</v>
          </cell>
          <cell r="H785">
            <v>2.7124084905635586</v>
          </cell>
          <cell r="I785">
            <v>2.6858384837963154</v>
          </cell>
          <cell r="J785">
            <v>3.2855535556345838</v>
          </cell>
          <cell r="K785">
            <v>3.4705676904006983</v>
          </cell>
          <cell r="L785">
            <v>-23.233114372347881</v>
          </cell>
          <cell r="M785">
            <v>1.1812828133584081</v>
          </cell>
          <cell r="N785">
            <v>1.3860183670064556</v>
          </cell>
          <cell r="O785">
            <v>1.4875617198791311</v>
          </cell>
          <cell r="P785">
            <v>1.3684193170690926</v>
          </cell>
          <cell r="Q785">
            <v>1.1722939827637007</v>
          </cell>
          <cell r="R785" t="e">
            <v>#REF!</v>
          </cell>
          <cell r="S785" t="e">
            <v>#REF!</v>
          </cell>
          <cell r="T785" t="e">
            <v>#REF!</v>
          </cell>
          <cell r="U785" t="e">
            <v>#REF!</v>
          </cell>
          <cell r="V785" t="e">
            <v>#REF!</v>
          </cell>
        </row>
        <row r="786">
          <cell r="F786">
            <v>47.969276081674352</v>
          </cell>
          <cell r="G786">
            <v>27.736237483741995</v>
          </cell>
          <cell r="H786">
            <v>37.804929276679765</v>
          </cell>
          <cell r="I786">
            <v>39.958477750604843</v>
          </cell>
          <cell r="J786">
            <v>41.357326741372397</v>
          </cell>
          <cell r="K786">
            <v>42.47710562990158</v>
          </cell>
          <cell r="L786">
            <v>-275.03130864672863</v>
          </cell>
          <cell r="M786">
            <v>14.865946659297629</v>
          </cell>
          <cell r="N786">
            <v>17.275974225608756</v>
          </cell>
          <cell r="O786">
            <v>17.677125533328983</v>
          </cell>
          <cell r="P786">
            <v>14.718499697171239</v>
          </cell>
          <cell r="Q786">
            <v>10.757498735621109</v>
          </cell>
          <cell r="R786" t="e">
            <v>#REF!</v>
          </cell>
          <cell r="S786" t="e">
            <v>#REF!</v>
          </cell>
          <cell r="T786" t="e">
            <v>#REF!</v>
          </cell>
          <cell r="U786" t="e">
            <v>#REF!</v>
          </cell>
          <cell r="V786" t="e">
            <v>#REF!</v>
          </cell>
        </row>
        <row r="787">
          <cell r="F787">
            <v>21.179563411107448</v>
          </cell>
          <cell r="G787">
            <v>52.525241281214683</v>
          </cell>
          <cell r="H787">
            <v>57.878315569760062</v>
          </cell>
          <cell r="I787">
            <v>68.327509658877332</v>
          </cell>
          <cell r="J787">
            <v>70.943542853160068</v>
          </cell>
          <cell r="K787">
            <v>83.411757236605169</v>
          </cell>
          <cell r="L787">
            <v>-643.84060713817428</v>
          </cell>
          <cell r="M787">
            <v>26.645376190773607</v>
          </cell>
          <cell r="N787">
            <v>33.554262634020432</v>
          </cell>
          <cell r="O787">
            <v>38.523809974304363</v>
          </cell>
          <cell r="P787">
            <v>40.02210464316304</v>
          </cell>
          <cell r="Q787">
            <v>39.457164760829208</v>
          </cell>
          <cell r="R787" t="e">
            <v>#REF!</v>
          </cell>
          <cell r="S787" t="e">
            <v>#REF!</v>
          </cell>
          <cell r="T787" t="e">
            <v>#REF!</v>
          </cell>
          <cell r="U787" t="e">
            <v>#REF!</v>
          </cell>
          <cell r="V787" t="e">
            <v>#REF!</v>
          </cell>
        </row>
        <row r="788">
          <cell r="F788">
            <v>26.810014167186395</v>
          </cell>
          <cell r="G788">
            <v>15.820696625672339</v>
          </cell>
          <cell r="H788">
            <v>19.647968505246638</v>
          </cell>
          <cell r="I788">
            <v>19.906617278547991</v>
          </cell>
          <cell r="J788">
            <v>20.855262045759915</v>
          </cell>
          <cell r="K788">
            <v>21.731757121214581</v>
          </cell>
          <cell r="L788">
            <v>-164.75155893002639</v>
          </cell>
          <cell r="M788">
            <v>7.5912965447360605</v>
          </cell>
          <cell r="N788">
            <v>9.4106209735877133</v>
          </cell>
          <cell r="O788">
            <v>10.219280159569029</v>
          </cell>
          <cell r="P788">
            <v>9.7185508554154243</v>
          </cell>
          <cell r="Q788">
            <v>8.4161664348808252</v>
          </cell>
          <cell r="R788" t="e">
            <v>#REF!</v>
          </cell>
          <cell r="S788" t="e">
            <v>#REF!</v>
          </cell>
          <cell r="T788" t="e">
            <v>#REF!</v>
          </cell>
          <cell r="U788" t="e">
            <v>#REF!</v>
          </cell>
          <cell r="V788" t="e">
            <v>#REF!</v>
          </cell>
        </row>
        <row r="789">
          <cell r="F789">
            <v>8.6126492052381192</v>
          </cell>
          <cell r="G789">
            <v>9.6636811952336412</v>
          </cell>
          <cell r="H789">
            <v>10.036128956138255</v>
          </cell>
          <cell r="I789">
            <v>10.353942316665655</v>
          </cell>
          <cell r="J789">
            <v>12.139032063705752</v>
          </cell>
          <cell r="K789">
            <v>17.633535700695386</v>
          </cell>
          <cell r="L789">
            <v>-118.71465291595604</v>
          </cell>
          <cell r="M789">
            <v>7.1482017938241906</v>
          </cell>
          <cell r="N789">
            <v>9.089992665334222</v>
          </cell>
          <cell r="O789">
            <v>9.4467258991983751</v>
          </cell>
          <cell r="P789">
            <v>9.3881168443944887</v>
          </cell>
          <cell r="Q789">
            <v>8.4270492761750582</v>
          </cell>
          <cell r="R789" t="e">
            <v>#REF!</v>
          </cell>
          <cell r="S789" t="e">
            <v>#REF!</v>
          </cell>
          <cell r="T789" t="e">
            <v>#REF!</v>
          </cell>
          <cell r="U789" t="e">
            <v>#REF!</v>
          </cell>
          <cell r="V789" t="e">
            <v>#REF!</v>
          </cell>
        </row>
        <row r="1293">
          <cell r="F1293">
            <v>28.725968283737075</v>
          </cell>
          <cell r="G1293">
            <v>42.67272676048924</v>
          </cell>
          <cell r="H1293">
            <v>73.429720522629395</v>
          </cell>
          <cell r="I1293">
            <v>62.559694257193769</v>
          </cell>
          <cell r="J1293">
            <v>56.136164826154499</v>
          </cell>
          <cell r="K1293">
            <v>54.387006937420011</v>
          </cell>
          <cell r="L1293">
            <v>-2141.8816311449054</v>
          </cell>
          <cell r="M1293">
            <v>20.640024843969513</v>
          </cell>
          <cell r="N1293">
            <v>18.475419179350865</v>
          </cell>
          <cell r="O1293">
            <v>20.091498181510815</v>
          </cell>
          <cell r="P1293">
            <v>18.563247864563891</v>
          </cell>
          <cell r="Q1293">
            <v>29.163711400822706</v>
          </cell>
          <cell r="R1293" t="e">
            <v>#REF!</v>
          </cell>
          <cell r="S1293" t="e">
            <v>#REF!</v>
          </cell>
          <cell r="T1293" t="e">
            <v>#REF!</v>
          </cell>
          <cell r="U1293" t="e">
            <v>#REF!</v>
          </cell>
          <cell r="V1293" t="e">
            <v>#REF!</v>
          </cell>
        </row>
        <row r="1294">
          <cell r="F1294">
            <v>2354.9670539783801</v>
          </cell>
          <cell r="G1294">
            <v>104.46910973732383</v>
          </cell>
          <cell r="H1294">
            <v>245.98380410009258</v>
          </cell>
          <cell r="I1294">
            <v>124.23457071736175</v>
          </cell>
          <cell r="J1294">
            <v>124.61149730970055</v>
          </cell>
          <cell r="K1294">
            <v>92.986585027062915</v>
          </cell>
          <cell r="L1294">
            <v>-3876.9554094552336</v>
          </cell>
          <cell r="M1294">
            <v>-6.6616098093409164</v>
          </cell>
          <cell r="N1294">
            <v>33.660075396939646</v>
          </cell>
          <cell r="O1294">
            <v>36.858011271988744</v>
          </cell>
          <cell r="P1294">
            <v>-7.7166988788926574</v>
          </cell>
          <cell r="Q1294">
            <v>0.66567102767805864</v>
          </cell>
          <cell r="R1294" t="e">
            <v>#REF!</v>
          </cell>
          <cell r="S1294" t="e">
            <v>#REF!</v>
          </cell>
          <cell r="T1294" t="e">
            <v>#REF!</v>
          </cell>
          <cell r="U1294" t="e">
            <v>#REF!</v>
          </cell>
          <cell r="V1294" t="e">
            <v>#REF!</v>
          </cell>
        </row>
        <row r="1295">
          <cell r="F1295">
            <v>19.521628349409582</v>
          </cell>
          <cell r="G1295">
            <v>15.690204456968573</v>
          </cell>
          <cell r="H1295">
            <v>19.722099463468467</v>
          </cell>
          <cell r="I1295">
            <v>15.930972185673809</v>
          </cell>
          <cell r="J1295">
            <v>17.273935248645074</v>
          </cell>
          <cell r="K1295">
            <v>16.154789611863279</v>
          </cell>
          <cell r="L1295">
            <v>-182.75808116336628</v>
          </cell>
          <cell r="M1295">
            <v>7.0161577022045662</v>
          </cell>
          <cell r="N1295">
            <v>5.4618983825311602</v>
          </cell>
          <cell r="O1295">
            <v>4.2411855803811989</v>
          </cell>
          <cell r="P1295">
            <v>2.400562373963453</v>
          </cell>
          <cell r="Q1295">
            <v>1.6007543958420207</v>
          </cell>
          <cell r="R1295" t="e">
            <v>#REF!</v>
          </cell>
          <cell r="S1295" t="e">
            <v>#REF!</v>
          </cell>
          <cell r="T1295" t="e">
            <v>#REF!</v>
          </cell>
          <cell r="U1295" t="e">
            <v>#REF!</v>
          </cell>
          <cell r="V1295" t="e">
            <v>#REF!</v>
          </cell>
        </row>
        <row r="1296">
          <cell r="F1296">
            <v>10.883774338164841</v>
          </cell>
          <cell r="G1296">
            <v>4.1652187330717396</v>
          </cell>
          <cell r="H1296">
            <v>6.158474135878393</v>
          </cell>
          <cell r="I1296">
            <v>5.7836137633558877</v>
          </cell>
          <cell r="J1296">
            <v>5.6135202294733944</v>
          </cell>
          <cell r="K1296">
            <v>4.5929380889781797</v>
          </cell>
          <cell r="L1296">
            <v>-65.123344165875352</v>
          </cell>
          <cell r="M1296">
            <v>-0.62964352871549067</v>
          </cell>
          <cell r="N1296">
            <v>3.4748748116666306</v>
          </cell>
          <cell r="O1296">
            <v>3.1264007790863246</v>
          </cell>
          <cell r="P1296">
            <v>1.9716323133805886</v>
          </cell>
          <cell r="Q1296">
            <v>1.6624679450727164</v>
          </cell>
          <cell r="R1296" t="e">
            <v>#REF!</v>
          </cell>
          <cell r="S1296" t="e">
            <v>#REF!</v>
          </cell>
          <cell r="T1296" t="e">
            <v>#REF!</v>
          </cell>
          <cell r="U1296" t="e">
            <v>#REF!</v>
          </cell>
          <cell r="V1296" t="e">
            <v>#REF!</v>
          </cell>
        </row>
        <row r="1297">
          <cell r="F1297">
            <v>0.47144822408087039</v>
          </cell>
          <cell r="G1297">
            <v>0.19374616969513392</v>
          </cell>
          <cell r="H1297">
            <v>0.19430353069068884</v>
          </cell>
          <cell r="I1297">
            <v>0.20607363517722055</v>
          </cell>
          <cell r="J1297">
            <v>0.16088307782946587</v>
          </cell>
          <cell r="K1297">
            <v>0.1620686492308252</v>
          </cell>
          <cell r="L1297">
            <v>-3.3065277047463155</v>
          </cell>
          <cell r="M1297">
            <v>0.15104305074254043</v>
          </cell>
          <cell r="N1297">
            <v>0.16423809087645935</v>
          </cell>
          <cell r="O1297">
            <v>0.18462470669401521</v>
          </cell>
          <cell r="P1297">
            <v>0.15747239214736242</v>
          </cell>
          <cell r="Q1297">
            <v>0.18326683892269868</v>
          </cell>
          <cell r="R1297" t="e">
            <v>#REF!</v>
          </cell>
          <cell r="S1297" t="e">
            <v>#REF!</v>
          </cell>
          <cell r="T1297" t="e">
            <v>#REF!</v>
          </cell>
          <cell r="U1297" t="e">
            <v>#REF!</v>
          </cell>
          <cell r="V1297" t="e">
            <v>#REF!</v>
          </cell>
        </row>
        <row r="1298">
          <cell r="F1298">
            <v>16.993377542132492</v>
          </cell>
          <cell r="G1298">
            <v>4.782233834788542</v>
          </cell>
          <cell r="H1298">
            <v>15.675498459228294</v>
          </cell>
          <cell r="I1298">
            <v>4.0599749836785861</v>
          </cell>
          <cell r="J1298">
            <v>6.3208510778443454</v>
          </cell>
          <cell r="K1298">
            <v>8.4683363329415755</v>
          </cell>
          <cell r="L1298">
            <v>-205.08207687113651</v>
          </cell>
          <cell r="M1298">
            <v>1.0791664085527373</v>
          </cell>
          <cell r="N1298">
            <v>4.904582680159308</v>
          </cell>
          <cell r="O1298">
            <v>5.3532612134653164</v>
          </cell>
          <cell r="P1298">
            <v>5.6531530206889329</v>
          </cell>
          <cell r="Q1298">
            <v>8.0193847963689322</v>
          </cell>
          <cell r="R1298" t="e">
            <v>#REF!</v>
          </cell>
          <cell r="S1298" t="e">
            <v>#REF!</v>
          </cell>
          <cell r="T1298" t="e">
            <v>#REF!</v>
          </cell>
          <cell r="U1298" t="e">
            <v>#REF!</v>
          </cell>
          <cell r="V1298" t="e">
            <v>#REF!</v>
          </cell>
        </row>
        <row r="1299">
          <cell r="F1299">
            <v>14.753726699400602</v>
          </cell>
          <cell r="G1299">
            <v>6.9190728605177014</v>
          </cell>
          <cell r="H1299">
            <v>4.4905383875815801</v>
          </cell>
          <cell r="I1299">
            <v>7.5736167120572304</v>
          </cell>
          <cell r="J1299">
            <v>10.937363211883557</v>
          </cell>
          <cell r="K1299">
            <v>11.263506438789513</v>
          </cell>
          <cell r="L1299">
            <v>-280.18194371387483</v>
          </cell>
          <cell r="M1299">
            <v>8.9111195194352035</v>
          </cell>
          <cell r="N1299">
            <v>8.5887244677444414</v>
          </cell>
          <cell r="O1299">
            <v>8.8152545776372904</v>
          </cell>
          <cell r="P1299">
            <v>10.116818369998015</v>
          </cell>
          <cell r="Q1299">
            <v>14.176034488939102</v>
          </cell>
          <cell r="R1299" t="e">
            <v>#REF!</v>
          </cell>
          <cell r="S1299" t="e">
            <v>#REF!</v>
          </cell>
          <cell r="T1299" t="e">
            <v>#REF!</v>
          </cell>
          <cell r="U1299" t="e">
            <v>#REF!</v>
          </cell>
          <cell r="V1299" t="e">
            <v>#REF!</v>
          </cell>
        </row>
        <row r="1300">
          <cell r="F1300">
            <v>20.745147738163439</v>
          </cell>
          <cell r="G1300">
            <v>10.575961218309658</v>
          </cell>
          <cell r="H1300">
            <v>20.23655564458744</v>
          </cell>
          <cell r="I1300">
            <v>16.657387426697369</v>
          </cell>
          <cell r="J1300">
            <v>9.2006824910854519</v>
          </cell>
          <cell r="K1300">
            <v>13.073103021558616</v>
          </cell>
          <cell r="L1300">
            <v>-248.35815799488054</v>
          </cell>
          <cell r="M1300">
            <v>7.1973307736686252</v>
          </cell>
          <cell r="N1300">
            <v>7.2809965649710477</v>
          </cell>
          <cell r="O1300">
            <v>7.3163511126178378</v>
          </cell>
          <cell r="P1300">
            <v>8.4900983701725465</v>
          </cell>
          <cell r="Q1300">
            <v>11.22900200630113</v>
          </cell>
          <cell r="R1300" t="e">
            <v>#REF!</v>
          </cell>
          <cell r="S1300" t="e">
            <v>#REF!</v>
          </cell>
          <cell r="T1300" t="e">
            <v>#REF!</v>
          </cell>
          <cell r="U1300" t="e">
            <v>#REF!</v>
          </cell>
          <cell r="V1300" t="e">
            <v>#REF!</v>
          </cell>
        </row>
        <row r="1301">
          <cell r="F1301">
            <v>30.573874192560652</v>
          </cell>
          <cell r="G1301">
            <v>12.992401425788444</v>
          </cell>
          <cell r="H1301">
            <v>34.526969645750683</v>
          </cell>
          <cell r="I1301">
            <v>21.411502084581002</v>
          </cell>
          <cell r="J1301">
            <v>29.294141191237884</v>
          </cell>
          <cell r="K1301">
            <v>35.305604926789698</v>
          </cell>
          <cell r="L1301">
            <v>-660.52615452050907</v>
          </cell>
          <cell r="M1301">
            <v>14.089845564358939</v>
          </cell>
          <cell r="N1301">
            <v>14.144964518635334</v>
          </cell>
          <cell r="O1301">
            <v>13.290667686742495</v>
          </cell>
          <cell r="P1301">
            <v>15.062582020924424</v>
          </cell>
          <cell r="Q1301">
            <v>20.137404195089616</v>
          </cell>
          <cell r="R1301" t="e">
            <v>#REF!</v>
          </cell>
          <cell r="S1301" t="e">
            <v>#REF!</v>
          </cell>
          <cell r="T1301" t="e">
            <v>#REF!</v>
          </cell>
          <cell r="U1301" t="e">
            <v>#REF!</v>
          </cell>
          <cell r="V1301" t="e">
            <v>#REF!</v>
          </cell>
        </row>
        <row r="1302">
          <cell r="F1302">
            <v>7.3302010600677363</v>
          </cell>
          <cell r="G1302">
            <v>6.336286915026335</v>
          </cell>
          <cell r="H1302">
            <v>9.6375138690165869</v>
          </cell>
          <cell r="I1302">
            <v>8.9245915127864777</v>
          </cell>
          <cell r="J1302">
            <v>9.2370161966240403</v>
          </cell>
          <cell r="K1302">
            <v>7.4696796877569014</v>
          </cell>
          <cell r="L1302">
            <v>-90.427733951854492</v>
          </cell>
          <cell r="M1302">
            <v>4.7414996862082432</v>
          </cell>
          <cell r="N1302">
            <v>4.8365684363913317</v>
          </cell>
          <cell r="O1302">
            <v>4.9854754833281163</v>
          </cell>
          <cell r="P1302">
            <v>4.297829029730849</v>
          </cell>
          <cell r="Q1302">
            <v>4.3659408304898264</v>
          </cell>
          <cell r="R1302" t="e">
            <v>#REF!</v>
          </cell>
          <cell r="S1302" t="e">
            <v>#REF!</v>
          </cell>
          <cell r="T1302" t="e">
            <v>#REF!</v>
          </cell>
          <cell r="U1302" t="e">
            <v>#REF!</v>
          </cell>
          <cell r="V1302" t="e">
            <v>#REF!</v>
          </cell>
        </row>
        <row r="1303">
          <cell r="F1303">
            <v>7.6645598718673114</v>
          </cell>
          <cell r="G1303">
            <v>4.103964403324099</v>
          </cell>
          <cell r="H1303">
            <v>6.3704145295417902</v>
          </cell>
          <cell r="I1303">
            <v>7.594397322000404</v>
          </cell>
          <cell r="J1303">
            <v>9.9000613524330099</v>
          </cell>
          <cell r="K1303">
            <v>8.2879799449629736</v>
          </cell>
          <cell r="L1303">
            <v>-93.986369812085215</v>
          </cell>
          <cell r="M1303">
            <v>4.1006039362734157</v>
          </cell>
          <cell r="N1303">
            <v>3.6085679169608795</v>
          </cell>
          <cell r="O1303">
            <v>4.310702211460665</v>
          </cell>
          <cell r="P1303">
            <v>4.3820650089251814</v>
          </cell>
          <cell r="Q1303">
            <v>5.1259592665561797</v>
          </cell>
          <cell r="R1303" t="e">
            <v>#REF!</v>
          </cell>
          <cell r="S1303" t="e">
            <v>#REF!</v>
          </cell>
          <cell r="T1303" t="e">
            <v>#REF!</v>
          </cell>
          <cell r="U1303" t="e">
            <v>#REF!</v>
          </cell>
          <cell r="V1303" t="e">
            <v>#REF!</v>
          </cell>
        </row>
        <row r="1304">
          <cell r="F1304">
            <v>0</v>
          </cell>
          <cell r="G1304">
            <v>0</v>
          </cell>
          <cell r="H1304">
            <v>0</v>
          </cell>
          <cell r="I1304">
            <v>-0.39879285088464655</v>
          </cell>
          <cell r="J1304">
            <v>2.7547750889981941</v>
          </cell>
          <cell r="K1304">
            <v>1.9392548438461503</v>
          </cell>
          <cell r="L1304">
            <v>-42.442770099150685</v>
          </cell>
          <cell r="M1304">
            <v>2.0077794413297028</v>
          </cell>
          <cell r="N1304">
            <v>2.0437116558113431</v>
          </cell>
          <cell r="O1304">
            <v>2.1313809698487418</v>
          </cell>
          <cell r="P1304">
            <v>1.9130513461247816</v>
          </cell>
          <cell r="Q1304">
            <v>2.0004475408581328</v>
          </cell>
          <cell r="R1304" t="e">
            <v>#REF!</v>
          </cell>
          <cell r="S1304" t="e">
            <v>#REF!</v>
          </cell>
          <cell r="T1304" t="e">
            <v>#REF!</v>
          </cell>
          <cell r="U1304" t="e">
            <v>#REF!</v>
          </cell>
          <cell r="V1304" t="e">
            <v>#REF!</v>
          </cell>
        </row>
        <row r="1305">
          <cell r="F1305">
            <v>17.131118035509246</v>
          </cell>
          <cell r="G1305">
            <v>11.286758605442543</v>
          </cell>
          <cell r="H1305">
            <v>14.392124078859041</v>
          </cell>
          <cell r="I1305">
            <v>13.043480514812728</v>
          </cell>
          <cell r="J1305">
            <v>16.318497671446245</v>
          </cell>
          <cell r="K1305">
            <v>16.793248609024609</v>
          </cell>
          <cell r="L1305">
            <v>-254.75307840810783</v>
          </cell>
          <cell r="M1305">
            <v>5.4588230276350203</v>
          </cell>
          <cell r="N1305">
            <v>5.2373417121975478</v>
          </cell>
          <cell r="O1305">
            <v>4.9191454898347047</v>
          </cell>
          <cell r="P1305">
            <v>4.0754788207487707</v>
          </cell>
          <cell r="Q1305">
            <v>5.8620021191792979</v>
          </cell>
          <cell r="R1305" t="e">
            <v>#REF!</v>
          </cell>
          <cell r="S1305" t="e">
            <v>#REF!</v>
          </cell>
          <cell r="T1305" t="e">
            <v>#REF!</v>
          </cell>
          <cell r="U1305" t="e">
            <v>#REF!</v>
          </cell>
          <cell r="V1305" t="e">
            <v>#REF!</v>
          </cell>
        </row>
        <row r="1306">
          <cell r="F1306">
            <v>-4.454494483719472</v>
          </cell>
          <cell r="G1306">
            <v>3.5554011676522776</v>
          </cell>
          <cell r="H1306">
            <v>6.874955030304875</v>
          </cell>
          <cell r="I1306">
            <v>3.2880965009134826</v>
          </cell>
          <cell r="J1306">
            <v>6.9415495825425531</v>
          </cell>
          <cell r="K1306">
            <v>6.882905351129974</v>
          </cell>
          <cell r="L1306">
            <v>-85.119763691946147</v>
          </cell>
          <cell r="M1306">
            <v>4.057818055460416</v>
          </cell>
          <cell r="N1306">
            <v>4.3447304320369255</v>
          </cell>
          <cell r="O1306">
            <v>4.6177529224788998</v>
          </cell>
          <cell r="P1306">
            <v>3.8775905507980326</v>
          </cell>
          <cell r="Q1306">
            <v>4.2411837156121344</v>
          </cell>
          <cell r="R1306" t="e">
            <v>#REF!</v>
          </cell>
          <cell r="S1306" t="e">
            <v>#REF!</v>
          </cell>
          <cell r="T1306" t="e">
            <v>#REF!</v>
          </cell>
          <cell r="U1306" t="e">
            <v>#REF!</v>
          </cell>
          <cell r="V1306" t="e">
            <v>#REF!</v>
          </cell>
        </row>
        <row r="1307">
          <cell r="F1307">
            <v>18.822823043747519</v>
          </cell>
          <cell r="G1307">
            <v>19.003073858920288</v>
          </cell>
          <cell r="H1307">
            <v>25.285605881105624</v>
          </cell>
          <cell r="I1307">
            <v>18.298537026445274</v>
          </cell>
          <cell r="J1307">
            <v>23.792075953350974</v>
          </cell>
          <cell r="K1307">
            <v>25.735986739634555</v>
          </cell>
          <cell r="L1307">
            <v>-264.903682015068</v>
          </cell>
          <cell r="M1307">
            <v>4.9693989896000517</v>
          </cell>
          <cell r="N1307">
            <v>4.619350701156236</v>
          </cell>
          <cell r="O1307">
            <v>4.4703044426068743</v>
          </cell>
          <cell r="P1307">
            <v>3.4105359906101853</v>
          </cell>
          <cell r="Q1307">
            <v>4.881872000958996</v>
          </cell>
          <cell r="R1307" t="e">
            <v>#REF!</v>
          </cell>
          <cell r="S1307" t="e">
            <v>#REF!</v>
          </cell>
          <cell r="T1307" t="e">
            <v>#REF!</v>
          </cell>
          <cell r="U1307" t="e">
            <v>#REF!</v>
          </cell>
          <cell r="V1307" t="e">
            <v>#REF!</v>
          </cell>
        </row>
        <row r="1308">
          <cell r="F1308">
            <v>86.463834689493979</v>
          </cell>
          <cell r="G1308">
            <v>27.253110906638767</v>
          </cell>
          <cell r="H1308">
            <v>28.805044554663255</v>
          </cell>
          <cell r="I1308">
            <v>43.362274966903783</v>
          </cell>
          <cell r="J1308">
            <v>52.724978575881607</v>
          </cell>
          <cell r="K1308">
            <v>70.927323422820564</v>
          </cell>
          <cell r="L1308">
            <v>-946.37488756503785</v>
          </cell>
          <cell r="M1308">
            <v>50.361392183290718</v>
          </cell>
          <cell r="N1308">
            <v>48.806274507807075</v>
          </cell>
          <cell r="O1308">
            <v>45.513178736721557</v>
          </cell>
          <cell r="P1308">
            <v>29.33415693909933</v>
          </cell>
          <cell r="Q1308">
            <v>26.630650940119182</v>
          </cell>
          <cell r="R1308" t="e">
            <v>#REF!</v>
          </cell>
          <cell r="S1308" t="e">
            <v>#REF!</v>
          </cell>
          <cell r="T1308" t="e">
            <v>#REF!</v>
          </cell>
          <cell r="U1308" t="e">
            <v>#REF!</v>
          </cell>
          <cell r="V1308" t="e">
            <v>#REF!</v>
          </cell>
        </row>
        <row r="1309">
          <cell r="F1309">
            <v>505.3799257562132</v>
          </cell>
          <cell r="G1309">
            <v>255.98278798097726</v>
          </cell>
          <cell r="H1309">
            <v>331.18938793477264</v>
          </cell>
          <cell r="I1309">
            <v>336.60010603598676</v>
          </cell>
          <cell r="J1309">
            <v>242.4709890836964</v>
          </cell>
          <cell r="K1309">
            <v>348.97233468351055</v>
          </cell>
          <cell r="L1309">
            <v>-5797.3804554245062</v>
          </cell>
          <cell r="M1309">
            <v>91.120544002290444</v>
          </cell>
          <cell r="N1309">
            <v>75.352399382554722</v>
          </cell>
          <cell r="O1309">
            <v>57.559331442093935</v>
          </cell>
          <cell r="P1309">
            <v>28.184945329328912</v>
          </cell>
          <cell r="Q1309">
            <v>42.097386843979308</v>
          </cell>
          <cell r="R1309" t="e">
            <v>#REF!</v>
          </cell>
          <cell r="S1309" t="e">
            <v>#REF!</v>
          </cell>
          <cell r="T1309" t="e">
            <v>#REF!</v>
          </cell>
          <cell r="U1309" t="e">
            <v>#REF!</v>
          </cell>
          <cell r="V1309" t="e">
            <v>#REF!</v>
          </cell>
        </row>
        <row r="1310">
          <cell r="F1310">
            <v>92.189040108131053</v>
          </cell>
          <cell r="G1310">
            <v>16.909265503923621</v>
          </cell>
          <cell r="H1310">
            <v>54.801297129205182</v>
          </cell>
          <cell r="I1310">
            <v>25.930734463789804</v>
          </cell>
          <cell r="J1310">
            <v>27.048040962198371</v>
          </cell>
          <cell r="K1310">
            <v>27.732650918389083</v>
          </cell>
          <cell r="L1310">
            <v>-555.88533609274396</v>
          </cell>
          <cell r="M1310">
            <v>11.782577990152276</v>
          </cell>
          <cell r="N1310">
            <v>9.3569369771275888</v>
          </cell>
          <cell r="O1310">
            <v>7.70147569419305</v>
          </cell>
          <cell r="P1310">
            <v>0.42345143729335177</v>
          </cell>
          <cell r="Q1310">
            <v>5.5092791364872014</v>
          </cell>
          <cell r="R1310" t="e">
            <v>#REF!</v>
          </cell>
          <cell r="S1310" t="e">
            <v>#REF!</v>
          </cell>
          <cell r="T1310" t="e">
            <v>#REF!</v>
          </cell>
          <cell r="U1310" t="e">
            <v>#REF!</v>
          </cell>
          <cell r="V1310" t="e">
            <v>#REF!</v>
          </cell>
        </row>
        <row r="1311">
          <cell r="F1311">
            <v>5.292617572582575</v>
          </cell>
          <cell r="G1311">
            <v>1.3884926469854868</v>
          </cell>
          <cell r="H1311">
            <v>1.7590628414898806</v>
          </cell>
          <cell r="I1311">
            <v>1.5921571861881567</v>
          </cell>
          <cell r="J1311">
            <v>2.0110613546181844</v>
          </cell>
          <cell r="K1311">
            <v>2.031061683656314</v>
          </cell>
          <cell r="L1311">
            <v>-21.210371754228124</v>
          </cell>
          <cell r="M1311">
            <v>0.95366761864704941</v>
          </cell>
          <cell r="N1311">
            <v>0.89526048559507387</v>
          </cell>
          <cell r="O1311">
            <v>0.79995887678941813</v>
          </cell>
          <cell r="P1311">
            <v>0.49838285544931793</v>
          </cell>
          <cell r="Q1311">
            <v>0.42233031818531508</v>
          </cell>
          <cell r="R1311" t="e">
            <v>#REF!</v>
          </cell>
          <cell r="S1311" t="e">
            <v>#REF!</v>
          </cell>
          <cell r="T1311" t="e">
            <v>#REF!</v>
          </cell>
          <cell r="U1311" t="e">
            <v>#REF!</v>
          </cell>
          <cell r="V1311" t="e">
            <v>#REF!</v>
          </cell>
        </row>
        <row r="1312">
          <cell r="F1312">
            <v>0</v>
          </cell>
          <cell r="G1312">
            <v>144.27194560220005</v>
          </cell>
          <cell r="H1312">
            <v>74.768274433773058</v>
          </cell>
          <cell r="I1312">
            <v>44.597205865932665</v>
          </cell>
          <cell r="J1312">
            <v>42.092703146490749</v>
          </cell>
          <cell r="K1312">
            <v>40.967709748232721</v>
          </cell>
          <cell r="L1312">
            <v>-1256.8337800104152</v>
          </cell>
          <cell r="M1312">
            <v>11.860954325716648</v>
          </cell>
          <cell r="N1312">
            <v>3.9702030019000176</v>
          </cell>
          <cell r="O1312">
            <v>-2.3848347885045769</v>
          </cell>
          <cell r="P1312">
            <v>-7.183964252296164</v>
          </cell>
          <cell r="Q1312">
            <v>1.7512109742181305</v>
          </cell>
          <cell r="R1312" t="e">
            <v>#REF!</v>
          </cell>
          <cell r="S1312" t="e">
            <v>#REF!</v>
          </cell>
          <cell r="T1312" t="e">
            <v>#REF!</v>
          </cell>
          <cell r="U1312" t="e">
            <v>#REF!</v>
          </cell>
          <cell r="V1312" t="e">
            <v>#REF!</v>
          </cell>
        </row>
        <row r="1313">
          <cell r="F1313">
            <v>30.488049470175611</v>
          </cell>
          <cell r="G1313">
            <v>399.05721920163342</v>
          </cell>
          <cell r="H1313">
            <v>444.83209094755239</v>
          </cell>
          <cell r="I1313">
            <v>498.26271169999382</v>
          </cell>
          <cell r="J1313">
            <v>510.84523945595106</v>
          </cell>
          <cell r="K1313">
            <v>542.61356996862173</v>
          </cell>
          <cell r="L1313">
            <v>-8658.356260658913</v>
          </cell>
          <cell r="M1313">
            <v>129.42294540198782</v>
          </cell>
          <cell r="N1313">
            <v>108.30946517311895</v>
          </cell>
          <cell r="O1313">
            <v>82.003768484619286</v>
          </cell>
          <cell r="P1313">
            <v>34.955896709721856</v>
          </cell>
          <cell r="Q1313">
            <v>55.048606978839075</v>
          </cell>
          <cell r="R1313" t="e">
            <v>#REF!</v>
          </cell>
          <cell r="S1313" t="e">
            <v>#REF!</v>
          </cell>
          <cell r="T1313" t="e">
            <v>#REF!</v>
          </cell>
          <cell r="U1313" t="e">
            <v>#REF!</v>
          </cell>
          <cell r="V1313" t="e">
            <v>#REF!</v>
          </cell>
        </row>
        <row r="1314">
          <cell r="F1314">
            <v>87.757148664372949</v>
          </cell>
          <cell r="G1314">
            <v>32.621343589323601</v>
          </cell>
          <cell r="H1314">
            <v>60.497552727277139</v>
          </cell>
          <cell r="I1314">
            <v>32.913648984961128</v>
          </cell>
          <cell r="J1314">
            <v>33.209976579005001</v>
          </cell>
          <cell r="K1314">
            <v>41.175877281848386</v>
          </cell>
          <cell r="L1314">
            <v>-767.66342357149415</v>
          </cell>
          <cell r="M1314">
            <v>10.472132797365475</v>
          </cell>
          <cell r="N1314">
            <v>8.2414691486928859</v>
          </cell>
          <cell r="O1314">
            <v>4.884579070868881</v>
          </cell>
          <cell r="P1314">
            <v>-1.8018059388087977</v>
          </cell>
          <cell r="Q1314">
            <v>-0.14990638010519497</v>
          </cell>
          <cell r="R1314" t="e">
            <v>#REF!</v>
          </cell>
          <cell r="S1314" t="e">
            <v>#REF!</v>
          </cell>
          <cell r="T1314" t="e">
            <v>#REF!</v>
          </cell>
          <cell r="U1314" t="e">
            <v>#REF!</v>
          </cell>
          <cell r="V1314" t="e">
            <v>#REF!</v>
          </cell>
        </row>
        <row r="1315">
          <cell r="F1315">
            <v>6.2943029771823831</v>
          </cell>
          <cell r="G1315">
            <v>6.6707804309081666</v>
          </cell>
          <cell r="H1315">
            <v>5.8790805425281292</v>
          </cell>
          <cell r="I1315">
            <v>5.1982624737518677</v>
          </cell>
          <cell r="J1315">
            <v>-5.3729778340818957</v>
          </cell>
          <cell r="K1315">
            <v>-8.2955920577363873</v>
          </cell>
          <cell r="L1315">
            <v>-220.13453864746936</v>
          </cell>
          <cell r="M1315">
            <v>5.1128929317548</v>
          </cell>
          <cell r="N1315">
            <v>4.8724224576170059</v>
          </cell>
          <cell r="O1315">
            <v>3.125155808839736</v>
          </cell>
          <cell r="P1315">
            <v>2.4860122607575477</v>
          </cell>
          <cell r="Q1315">
            <v>3.6453234225393132</v>
          </cell>
          <cell r="R1315" t="e">
            <v>#REF!</v>
          </cell>
          <cell r="S1315" t="e">
            <v>#REF!</v>
          </cell>
          <cell r="T1315" t="e">
            <v>#REF!</v>
          </cell>
          <cell r="U1315" t="e">
            <v>#REF!</v>
          </cell>
          <cell r="V1315" t="e">
            <v>#REF!</v>
          </cell>
        </row>
        <row r="1331">
          <cell r="F1331">
            <v>46.51083205162567</v>
          </cell>
          <cell r="G1331">
            <v>68.737118734534434</v>
          </cell>
          <cell r="H1331">
            <v>116.88048878735049</v>
          </cell>
          <cell r="I1331">
            <v>101.00764298565657</v>
          </cell>
          <cell r="J1331">
            <v>91.900077470484177</v>
          </cell>
          <cell r="K1331">
            <v>89.678376015101463</v>
          </cell>
          <cell r="L1331">
            <v>-3291.5421384669717</v>
          </cell>
          <cell r="M1331">
            <v>32.790698160855584</v>
          </cell>
          <cell r="N1331">
            <v>32.314388038006889</v>
          </cell>
          <cell r="O1331">
            <v>36.831019499851713</v>
          </cell>
          <cell r="P1331">
            <v>38.67973401171794</v>
          </cell>
          <cell r="Q1331">
            <v>53.374032507638262</v>
          </cell>
          <cell r="R1331" t="e">
            <v>#REF!</v>
          </cell>
          <cell r="S1331" t="e">
            <v>#REF!</v>
          </cell>
          <cell r="T1331" t="e">
            <v>#REF!</v>
          </cell>
          <cell r="U1331" t="e">
            <v>#REF!</v>
          </cell>
          <cell r="V1331" t="e">
            <v>#REF!</v>
          </cell>
        </row>
        <row r="1332">
          <cell r="F1332">
            <v>3176.9779436213139</v>
          </cell>
          <cell r="G1332">
            <v>187.35637597420146</v>
          </cell>
          <cell r="H1332">
            <v>380.65810928815824</v>
          </cell>
          <cell r="I1332">
            <v>222.08726525198955</v>
          </cell>
          <cell r="J1332">
            <v>225.59600535785546</v>
          </cell>
          <cell r="K1332">
            <v>188.09682681082452</v>
          </cell>
          <cell r="L1332">
            <v>-5135.7086017772162</v>
          </cell>
          <cell r="M1332">
            <v>15.189221985852118</v>
          </cell>
          <cell r="N1332">
            <v>78.373342452646654</v>
          </cell>
          <cell r="O1332">
            <v>90.187778003712339</v>
          </cell>
          <cell r="P1332">
            <v>34.538260354773065</v>
          </cell>
          <cell r="Q1332">
            <v>40.831763609961335</v>
          </cell>
          <cell r="R1332" t="e">
            <v>#REF!</v>
          </cell>
          <cell r="S1332" t="e">
            <v>#REF!</v>
          </cell>
          <cell r="T1332" t="e">
            <v>#REF!</v>
          </cell>
          <cell r="U1332" t="e">
            <v>#REF!</v>
          </cell>
          <cell r="V1332" t="e">
            <v>#REF!</v>
          </cell>
        </row>
        <row r="1333">
          <cell r="F1333">
            <v>27.693034675925947</v>
          </cell>
          <cell r="G1333">
            <v>22.67403039089772</v>
          </cell>
          <cell r="H1333">
            <v>28.488364746169943</v>
          </cell>
          <cell r="I1333">
            <v>23.51336254089528</v>
          </cell>
          <cell r="J1333">
            <v>25.60075784554045</v>
          </cell>
          <cell r="K1333">
            <v>24.313968002908268</v>
          </cell>
          <cell r="L1333">
            <v>-250.48215634706617</v>
          </cell>
          <cell r="M1333">
            <v>10.480130286643632</v>
          </cell>
          <cell r="N1333">
            <v>8.8745321775575601</v>
          </cell>
          <cell r="O1333">
            <v>7.6502731052024071</v>
          </cell>
          <cell r="P1333">
            <v>5.377110393816233</v>
          </cell>
          <cell r="Q1333">
            <v>4.1735576273175443</v>
          </cell>
          <cell r="R1333" t="e">
            <v>#REF!</v>
          </cell>
          <cell r="S1333" t="e">
            <v>#REF!</v>
          </cell>
          <cell r="T1333" t="e">
            <v>#REF!</v>
          </cell>
          <cell r="U1333" t="e">
            <v>#REF!</v>
          </cell>
          <cell r="V1333" t="e">
            <v>#REF!</v>
          </cell>
        </row>
        <row r="1334">
          <cell r="F1334">
            <v>24.817281898849764</v>
          </cell>
          <cell r="G1334">
            <v>10.810295383537831</v>
          </cell>
          <cell r="H1334">
            <v>15.827490933113266</v>
          </cell>
          <cell r="I1334">
            <v>15.61525271450803</v>
          </cell>
          <cell r="J1334">
            <v>15.66643848435924</v>
          </cell>
          <cell r="K1334">
            <v>13.852828200587888</v>
          </cell>
          <cell r="L1334">
            <v>-141.57212619546408</v>
          </cell>
          <cell r="M1334">
            <v>-1.1774855260002632</v>
          </cell>
          <cell r="N1334">
            <v>8.8238867574177284</v>
          </cell>
          <cell r="O1334">
            <v>8.8761858965745652</v>
          </cell>
          <cell r="P1334">
            <v>7.49480993739847</v>
          </cell>
          <cell r="Q1334">
            <v>6.5059932003946601</v>
          </cell>
          <cell r="R1334" t="e">
            <v>#REF!</v>
          </cell>
          <cell r="S1334" t="e">
            <v>#REF!</v>
          </cell>
          <cell r="T1334" t="e">
            <v>#REF!</v>
          </cell>
          <cell r="U1334" t="e">
            <v>#REF!</v>
          </cell>
          <cell r="V1334" t="e">
            <v>#REF!</v>
          </cell>
        </row>
        <row r="1335">
          <cell r="F1335">
            <v>2.4318436528606648</v>
          </cell>
          <cell r="G1335">
            <v>0.91361777599157001</v>
          </cell>
          <cell r="H1335">
            <v>0.94595209819758119</v>
          </cell>
          <cell r="I1335">
            <v>1.0414788264328232</v>
          </cell>
          <cell r="J1335">
            <v>0.78783391279704662</v>
          </cell>
          <cell r="K1335">
            <v>0.80896707896503517</v>
          </cell>
          <cell r="L1335">
            <v>-18.714642820970546</v>
          </cell>
          <cell r="M1335">
            <v>0.56404009788460097</v>
          </cell>
          <cell r="N1335">
            <v>0.70404035275224552</v>
          </cell>
          <cell r="O1335">
            <v>0.85107352869182384</v>
          </cell>
          <cell r="P1335">
            <v>0.96072274710795991</v>
          </cell>
          <cell r="Q1335">
            <v>1.1588107502523102</v>
          </cell>
          <cell r="R1335" t="e">
            <v>#REF!</v>
          </cell>
          <cell r="S1335" t="e">
            <v>#REF!</v>
          </cell>
          <cell r="T1335" t="e">
            <v>#REF!</v>
          </cell>
          <cell r="U1335" t="e">
            <v>#REF!</v>
          </cell>
          <cell r="V1335" t="e">
            <v>#REF!</v>
          </cell>
        </row>
        <row r="1336">
          <cell r="F1336">
            <v>38.182940355929013</v>
          </cell>
          <cell r="G1336">
            <v>14.536830955456164</v>
          </cell>
          <cell r="H1336">
            <v>28.180685564417068</v>
          </cell>
          <cell r="I1336">
            <v>17.745524204732796</v>
          </cell>
          <cell r="J1336">
            <v>24.112904767209759</v>
          </cell>
          <cell r="K1336">
            <v>27.214958553017109</v>
          </cell>
          <cell r="L1336">
            <v>-408.66022576716705</v>
          </cell>
          <cell r="M1336">
            <v>5.4180334413664104</v>
          </cell>
          <cell r="N1336">
            <v>15.759142242630201</v>
          </cell>
          <cell r="O1336">
            <v>18.588103133472167</v>
          </cell>
          <cell r="P1336">
            <v>19.76470809298366</v>
          </cell>
          <cell r="Q1336">
            <v>22.89670724331388</v>
          </cell>
          <cell r="R1336" t="e">
            <v>#REF!</v>
          </cell>
          <cell r="S1336" t="e">
            <v>#REF!</v>
          </cell>
          <cell r="T1336" t="e">
            <v>#REF!</v>
          </cell>
          <cell r="U1336" t="e">
            <v>#REF!</v>
          </cell>
          <cell r="V1336" t="e">
            <v>#REF!</v>
          </cell>
        </row>
        <row r="1337">
          <cell r="F1337">
            <v>30.802575973275069</v>
          </cell>
          <cell r="G1337">
            <v>16.429437519058535</v>
          </cell>
          <cell r="H1337">
            <v>12.409727568334258</v>
          </cell>
          <cell r="I1337">
            <v>19.04183463950088</v>
          </cell>
          <cell r="J1337">
            <v>26.207580910798569</v>
          </cell>
          <cell r="K1337">
            <v>34.108186084176417</v>
          </cell>
          <cell r="L1337">
            <v>-544.73780143930799</v>
          </cell>
          <cell r="M1337">
            <v>19.032710104700975</v>
          </cell>
          <cell r="N1337">
            <v>20.990693047619246</v>
          </cell>
          <cell r="O1337">
            <v>23.34185738350957</v>
          </cell>
          <cell r="P1337">
            <v>27.161045608250301</v>
          </cell>
          <cell r="Q1337">
            <v>33.722002180283326</v>
          </cell>
          <cell r="R1337" t="e">
            <v>#REF!</v>
          </cell>
          <cell r="S1337" t="e">
            <v>#REF!</v>
          </cell>
          <cell r="T1337" t="e">
            <v>#REF!</v>
          </cell>
          <cell r="U1337" t="e">
            <v>#REF!</v>
          </cell>
          <cell r="V1337" t="e">
            <v>#REF!</v>
          </cell>
        </row>
        <row r="1338">
          <cell r="F1338">
            <v>43.28507863567161</v>
          </cell>
          <cell r="G1338">
            <v>23.946651753326979</v>
          </cell>
          <cell r="H1338">
            <v>37.986842806424818</v>
          </cell>
          <cell r="I1338">
            <v>35.597989746232955</v>
          </cell>
          <cell r="J1338">
            <v>28.416860740091398</v>
          </cell>
          <cell r="K1338">
            <v>34.881397913742163</v>
          </cell>
          <cell r="L1338">
            <v>-489.63049943840497</v>
          </cell>
          <cell r="M1338">
            <v>16.023482714905022</v>
          </cell>
          <cell r="N1338">
            <v>18.475798752033338</v>
          </cell>
          <cell r="O1338">
            <v>20.221088695419624</v>
          </cell>
          <cell r="P1338">
            <v>23.2589387743879</v>
          </cell>
          <cell r="Q1338">
            <v>27.417080841437379</v>
          </cell>
          <cell r="R1338" t="e">
            <v>#REF!</v>
          </cell>
          <cell r="S1338" t="e">
            <v>#REF!</v>
          </cell>
          <cell r="T1338" t="e">
            <v>#REF!</v>
          </cell>
          <cell r="U1338" t="e">
            <v>#REF!</v>
          </cell>
          <cell r="V1338" t="e">
            <v>#REF!</v>
          </cell>
        </row>
        <row r="1339">
          <cell r="F1339">
            <v>75.964669482957191</v>
          </cell>
          <cell r="G1339">
            <v>41.712157563378142</v>
          </cell>
          <cell r="H1339">
            <v>82.640023742644544</v>
          </cell>
          <cell r="I1339">
            <v>104.41318777121911</v>
          </cell>
          <cell r="J1339">
            <v>120.92422772540471</v>
          </cell>
          <cell r="K1339">
            <v>141.24389655572537</v>
          </cell>
          <cell r="L1339">
            <v>-1457.9341532901985</v>
          </cell>
          <cell r="M1339">
            <v>41.386179455760356</v>
          </cell>
          <cell r="N1339">
            <v>49.457817089550275</v>
          </cell>
          <cell r="O1339">
            <v>53.960162224518243</v>
          </cell>
          <cell r="P1339">
            <v>61.481499075146154</v>
          </cell>
          <cell r="Q1339">
            <v>70.075283691355025</v>
          </cell>
          <cell r="R1339" t="e">
            <v>#REF!</v>
          </cell>
          <cell r="S1339" t="e">
            <v>#REF!</v>
          </cell>
          <cell r="T1339" t="e">
            <v>#REF!</v>
          </cell>
          <cell r="U1339" t="e">
            <v>#REF!</v>
          </cell>
          <cell r="V1339" t="e">
            <v>#REF!</v>
          </cell>
        </row>
        <row r="1340">
          <cell r="F1340">
            <v>15.671538121522396</v>
          </cell>
          <cell r="G1340">
            <v>13.680667916852331</v>
          </cell>
          <cell r="H1340">
            <v>19.409674048360042</v>
          </cell>
          <cell r="I1340">
            <v>21.140426427003923</v>
          </cell>
          <cell r="J1340">
            <v>22.391052016667544</v>
          </cell>
          <cell r="K1340">
            <v>21.460978600797194</v>
          </cell>
          <cell r="L1340">
            <v>-226.38813137389525</v>
          </cell>
          <cell r="M1340">
            <v>9.43880114502198</v>
          </cell>
          <cell r="N1340">
            <v>10.639620072763257</v>
          </cell>
          <cell r="O1340">
            <v>12.018051581864102</v>
          </cell>
          <cell r="P1340">
            <v>12.27604608117819</v>
          </cell>
          <cell r="Q1340">
            <v>13.190523478018537</v>
          </cell>
          <cell r="R1340" t="e">
            <v>#REF!</v>
          </cell>
          <cell r="S1340" t="e">
            <v>#REF!</v>
          </cell>
          <cell r="T1340" t="e">
            <v>#REF!</v>
          </cell>
          <cell r="U1340" t="e">
            <v>#REF!</v>
          </cell>
          <cell r="V1340" t="e">
            <v>#REF!</v>
          </cell>
        </row>
        <row r="1341">
          <cell r="F1341">
            <v>15.313523104513916</v>
          </cell>
          <cell r="G1341">
            <v>8.9055143469556501</v>
          </cell>
          <cell r="H1341">
            <v>13.526036057190696</v>
          </cell>
          <cell r="I1341">
            <v>16.192017926410394</v>
          </cell>
          <cell r="J1341">
            <v>19.989595020286536</v>
          </cell>
          <cell r="K1341">
            <v>19.073947944854581</v>
          </cell>
          <cell r="L1341">
            <v>-176.83269100828326</v>
          </cell>
          <cell r="M1341">
            <v>8.3822294712250702</v>
          </cell>
          <cell r="N1341">
            <v>8.2636027420655829</v>
          </cell>
          <cell r="O1341">
            <v>10.146915612426088</v>
          </cell>
          <cell r="P1341">
            <v>10.828448313197111</v>
          </cell>
          <cell r="Q1341">
            <v>11.615053151268231</v>
          </cell>
          <cell r="R1341" t="e">
            <v>#REF!</v>
          </cell>
          <cell r="S1341" t="e">
            <v>#REF!</v>
          </cell>
          <cell r="T1341" t="e">
            <v>#REF!</v>
          </cell>
          <cell r="U1341" t="e">
            <v>#REF!</v>
          </cell>
          <cell r="V1341" t="e">
            <v>#REF!</v>
          </cell>
        </row>
        <row r="1342">
          <cell r="F1342">
            <v>0.2</v>
          </cell>
          <cell r="G1342">
            <v>0.2</v>
          </cell>
          <cell r="H1342">
            <v>0.3</v>
          </cell>
          <cell r="I1342">
            <v>0.27418923444250998</v>
          </cell>
          <cell r="J1342">
            <v>5.620251820339913</v>
          </cell>
          <cell r="K1342">
            <v>5.1614135801457444</v>
          </cell>
          <cell r="L1342">
            <v>-75.844493531533971</v>
          </cell>
          <cell r="M1342">
            <v>3.6717629270882202</v>
          </cell>
          <cell r="N1342">
            <v>4.1984029407465515</v>
          </cell>
          <cell r="O1342">
            <v>4.639941750681599</v>
          </cell>
          <cell r="P1342">
            <v>4.6362372156560854</v>
          </cell>
          <cell r="Q1342">
            <v>4.8222034519924879</v>
          </cell>
          <cell r="R1342" t="e">
            <v>#REF!</v>
          </cell>
          <cell r="S1342" t="e">
            <v>#REF!</v>
          </cell>
          <cell r="T1342" t="e">
            <v>#REF!</v>
          </cell>
          <cell r="U1342" t="e">
            <v>#REF!</v>
          </cell>
          <cell r="V1342" t="e">
            <v>#REF!</v>
          </cell>
        </row>
        <row r="1343">
          <cell r="F1343">
            <v>57.349895278478897</v>
          </cell>
          <cell r="G1343">
            <v>43.604943173349803</v>
          </cell>
          <cell r="H1343">
            <v>52.542363066995307</v>
          </cell>
          <cell r="I1343">
            <v>54.386113544385594</v>
          </cell>
          <cell r="J1343">
            <v>63.567929812503706</v>
          </cell>
          <cell r="K1343">
            <v>66.802103166805551</v>
          </cell>
          <cell r="L1343">
            <v>-688.64622726112145</v>
          </cell>
          <cell r="M1343">
            <v>23.026087851340858</v>
          </cell>
          <cell r="N1343">
            <v>27.784378670496899</v>
          </cell>
          <cell r="O1343">
            <v>30.774097574672222</v>
          </cell>
          <cell r="P1343">
            <v>30.873238370056843</v>
          </cell>
          <cell r="Q1343">
            <v>32.468472488118636</v>
          </cell>
          <cell r="R1343" t="e">
            <v>#REF!</v>
          </cell>
          <cell r="S1343" t="e">
            <v>#REF!</v>
          </cell>
          <cell r="T1343" t="e">
            <v>#REF!</v>
          </cell>
          <cell r="U1343" t="e">
            <v>#REF!</v>
          </cell>
          <cell r="V1343" t="e">
            <v>#REF!</v>
          </cell>
        </row>
        <row r="1344">
          <cell r="F1344">
            <v>-8.2695598793996155</v>
          </cell>
          <cell r="G1344">
            <v>5.9871907411386793</v>
          </cell>
          <cell r="H1344">
            <v>10.521165114444592</v>
          </cell>
          <cell r="I1344">
            <v>7.4638951940344835</v>
          </cell>
          <cell r="J1344">
            <v>12.635108482950809</v>
          </cell>
          <cell r="K1344">
            <v>12.89434108813267</v>
          </cell>
          <cell r="L1344">
            <v>-150.12299128832197</v>
          </cell>
          <cell r="M1344">
            <v>6.6361231758847383</v>
          </cell>
          <cell r="N1344">
            <v>7.7111238713026973</v>
          </cell>
          <cell r="O1344">
            <v>8.5451560049416493</v>
          </cell>
          <cell r="P1344">
            <v>8.3407239473718704</v>
          </cell>
          <cell r="Q1344">
            <v>9.2200202363742498</v>
          </cell>
          <cell r="R1344" t="e">
            <v>#REF!</v>
          </cell>
          <cell r="S1344" t="e">
            <v>#REF!</v>
          </cell>
          <cell r="T1344" t="e">
            <v>#REF!</v>
          </cell>
          <cell r="U1344" t="e">
            <v>#REF!</v>
          </cell>
          <cell r="V1344" t="e">
            <v>#REF!</v>
          </cell>
        </row>
        <row r="1345">
          <cell r="F1345">
            <v>51.75189622161178</v>
          </cell>
          <cell r="G1345">
            <v>54.265624274428632</v>
          </cell>
          <cell r="H1345">
            <v>67.036568073323252</v>
          </cell>
          <cell r="I1345">
            <v>60.697633726734118</v>
          </cell>
          <cell r="J1345">
            <v>71.37923689500235</v>
          </cell>
          <cell r="K1345">
            <v>77.817303014968047</v>
          </cell>
          <cell r="L1345">
            <v>-610.81718883283997</v>
          </cell>
          <cell r="M1345">
            <v>17.288716511247966</v>
          </cell>
          <cell r="N1345">
            <v>20.140060126918293</v>
          </cell>
          <cell r="O1345">
            <v>22.256019872984449</v>
          </cell>
          <cell r="P1345">
            <v>21.296781547532252</v>
          </cell>
          <cell r="Q1345">
            <v>21.71136049966395</v>
          </cell>
          <cell r="R1345" t="e">
            <v>#REF!</v>
          </cell>
          <cell r="S1345" t="e">
            <v>#REF!</v>
          </cell>
          <cell r="T1345" t="e">
            <v>#REF!</v>
          </cell>
          <cell r="U1345" t="e">
            <v>#REF!</v>
          </cell>
          <cell r="V1345" t="e">
            <v>#REF!</v>
          </cell>
        </row>
        <row r="1346">
          <cell r="F1346">
            <v>128.5182346625248</v>
          </cell>
          <cell r="G1346">
            <v>47.909539858374259</v>
          </cell>
          <cell r="H1346">
            <v>51.561227324668543</v>
          </cell>
          <cell r="I1346">
            <v>75.957504036524796</v>
          </cell>
          <cell r="J1346">
            <v>90.168048682730642</v>
          </cell>
          <cell r="K1346">
            <v>118.66893684983282</v>
          </cell>
          <cell r="L1346">
            <v>-1328.9715898393606</v>
          </cell>
          <cell r="M1346">
            <v>73.148086645988002</v>
          </cell>
          <cell r="N1346">
            <v>76.948766755479198</v>
          </cell>
          <cell r="O1346">
            <v>76.29556063240085</v>
          </cell>
          <cell r="P1346">
            <v>58.95121708357901</v>
          </cell>
          <cell r="Q1346">
            <v>53.069001306382276</v>
          </cell>
          <cell r="R1346" t="e">
            <v>#REF!</v>
          </cell>
          <cell r="S1346" t="e">
            <v>#REF!</v>
          </cell>
          <cell r="T1346" t="e">
            <v>#REF!</v>
          </cell>
          <cell r="U1346" t="e">
            <v>#REF!</v>
          </cell>
          <cell r="V1346" t="e">
            <v>#REF!</v>
          </cell>
        </row>
        <row r="1347">
          <cell r="F1347">
            <v>956.03974191467046</v>
          </cell>
          <cell r="G1347">
            <v>563.05176309808746</v>
          </cell>
          <cell r="H1347">
            <v>667.66982085418249</v>
          </cell>
          <cell r="I1347">
            <v>704.95084626992934</v>
          </cell>
          <cell r="J1347">
            <v>665.86146682818821</v>
          </cell>
          <cell r="K1347">
            <v>850.78009579893751</v>
          </cell>
          <cell r="L1347">
            <v>-9565.84199327846</v>
          </cell>
          <cell r="M1347">
            <v>254.10731329786708</v>
          </cell>
          <cell r="N1347">
            <v>277.44232716160218</v>
          </cell>
          <cell r="O1347">
            <v>288.21535660119224</v>
          </cell>
          <cell r="P1347">
            <v>264.29124446386214</v>
          </cell>
          <cell r="Q1347">
            <v>274.90117891965031</v>
          </cell>
          <cell r="R1347" t="e">
            <v>#REF!</v>
          </cell>
          <cell r="S1347" t="e">
            <v>#REF!</v>
          </cell>
          <cell r="T1347" t="e">
            <v>#REF!</v>
          </cell>
          <cell r="U1347" t="e">
            <v>#REF!</v>
          </cell>
          <cell r="V1347" t="e">
            <v>#REF!</v>
          </cell>
        </row>
        <row r="1348">
          <cell r="F1348">
            <v>123.84930159889669</v>
          </cell>
          <cell r="G1348">
            <v>30.948300808237477</v>
          </cell>
          <cell r="H1348">
            <v>73.798437514547089</v>
          </cell>
          <cell r="I1348">
            <v>46.293595966558186</v>
          </cell>
          <cell r="J1348">
            <v>48.705249827837378</v>
          </cell>
          <cell r="K1348">
            <v>50.435322369898969</v>
          </cell>
          <cell r="L1348">
            <v>-690.11358486113545</v>
          </cell>
          <cell r="M1348">
            <v>19.512096676810557</v>
          </cell>
          <cell r="N1348">
            <v>18.281817157523463</v>
          </cell>
          <cell r="O1348">
            <v>16.930213575817191</v>
          </cell>
          <cell r="P1348">
            <v>8.2457695092996612</v>
          </cell>
          <cell r="Q1348">
            <v>11.781498954559009</v>
          </cell>
          <cell r="R1348" t="e">
            <v>#REF!</v>
          </cell>
          <cell r="S1348" t="e">
            <v>#REF!</v>
          </cell>
          <cell r="T1348" t="e">
            <v>#REF!</v>
          </cell>
          <cell r="U1348" t="e">
            <v>#REF!</v>
          </cell>
          <cell r="V1348" t="e">
            <v>#REF!</v>
          </cell>
        </row>
        <row r="1349">
          <cell r="F1349">
            <v>11.530085040888281</v>
          </cell>
          <cell r="G1349">
            <v>3.5136276355930658</v>
          </cell>
          <cell r="H1349">
            <v>4.4714713320534392</v>
          </cell>
          <cell r="I1349">
            <v>4.2779956699844721</v>
          </cell>
          <cell r="J1349">
            <v>5.2966149102527682</v>
          </cell>
          <cell r="K1349">
            <v>5.5016293740570124</v>
          </cell>
          <cell r="L1349">
            <v>-44.443486126576005</v>
          </cell>
          <cell r="M1349">
            <v>2.1349504320054575</v>
          </cell>
          <cell r="N1349">
            <v>2.2812788526015293</v>
          </cell>
          <cell r="O1349">
            <v>2.287520596668549</v>
          </cell>
          <cell r="P1349">
            <v>1.8668021725184105</v>
          </cell>
          <cell r="Q1349">
            <v>1.5946243009490157</v>
          </cell>
          <cell r="R1349" t="e">
            <v>#REF!</v>
          </cell>
          <cell r="S1349" t="e">
            <v>#REF!</v>
          </cell>
          <cell r="T1349" t="e">
            <v>#REF!</v>
          </cell>
          <cell r="U1349" t="e">
            <v>#REF!</v>
          </cell>
          <cell r="V1349" t="e">
            <v>#REF!</v>
          </cell>
        </row>
        <row r="1350">
          <cell r="F1350">
            <v>47.969276081674352</v>
          </cell>
          <cell r="G1350">
            <v>172.00818308594205</v>
          </cell>
          <cell r="H1350">
            <v>112.57320371045282</v>
          </cell>
          <cell r="I1350">
            <v>84.555683616537507</v>
          </cell>
          <cell r="J1350">
            <v>83.450029887863138</v>
          </cell>
          <cell r="K1350">
            <v>83.444815378134308</v>
          </cell>
          <cell r="L1350">
            <v>-1531.8650886571438</v>
          </cell>
          <cell r="M1350">
            <v>26.726900985014275</v>
          </cell>
          <cell r="N1350">
            <v>21.246177227508774</v>
          </cell>
          <cell r="O1350">
            <v>15.292290744824406</v>
          </cell>
          <cell r="P1350">
            <v>7.5345354448750754</v>
          </cell>
          <cell r="Q1350">
            <v>12.508709709839239</v>
          </cell>
          <cell r="R1350" t="e">
            <v>#REF!</v>
          </cell>
          <cell r="S1350" t="e">
            <v>#REF!</v>
          </cell>
          <cell r="T1350" t="e">
            <v>#REF!</v>
          </cell>
          <cell r="U1350" t="e">
            <v>#REF!</v>
          </cell>
          <cell r="V1350" t="e">
            <v>#REF!</v>
          </cell>
        </row>
        <row r="1351">
          <cell r="F1351">
            <v>51.667612881283063</v>
          </cell>
          <cell r="G1351">
            <v>451.58246048284809</v>
          </cell>
          <cell r="H1351">
            <v>502.71040651731244</v>
          </cell>
          <cell r="I1351">
            <v>566.59022135887119</v>
          </cell>
          <cell r="J1351">
            <v>581.78878230911118</v>
          </cell>
          <cell r="K1351">
            <v>626.02532720522686</v>
          </cell>
          <cell r="L1351">
            <v>-9302.1968677970872</v>
          </cell>
          <cell r="M1351">
            <v>156.06832159276144</v>
          </cell>
          <cell r="N1351">
            <v>141.86372780713938</v>
          </cell>
          <cell r="O1351">
            <v>120.52757845892364</v>
          </cell>
          <cell r="P1351">
            <v>74.978001352884888</v>
          </cell>
          <cell r="Q1351">
            <v>94.50577173966829</v>
          </cell>
          <cell r="R1351" t="e">
            <v>#REF!</v>
          </cell>
          <cell r="S1351" t="e">
            <v>#REF!</v>
          </cell>
          <cell r="T1351" t="e">
            <v>#REF!</v>
          </cell>
          <cell r="U1351" t="e">
            <v>#REF!</v>
          </cell>
          <cell r="V1351" t="e">
            <v>#REF!</v>
          </cell>
        </row>
        <row r="1352">
          <cell r="F1352">
            <v>114.56716283155934</v>
          </cell>
          <cell r="G1352">
            <v>48.442040214995941</v>
          </cell>
          <cell r="H1352">
            <v>80.145521232523777</v>
          </cell>
          <cell r="I1352">
            <v>52.820266263509119</v>
          </cell>
          <cell r="J1352">
            <v>54.065238624764916</v>
          </cell>
          <cell r="K1352">
            <v>62.907634403062971</v>
          </cell>
          <cell r="L1352">
            <v>-932.41498250152051</v>
          </cell>
          <cell r="M1352">
            <v>18.063429342101536</v>
          </cell>
          <cell r="N1352">
            <v>17.652090122280597</v>
          </cell>
          <cell r="O1352">
            <v>15.10385923043791</v>
          </cell>
          <cell r="P1352">
            <v>7.9167449166066266</v>
          </cell>
          <cell r="Q1352">
            <v>8.2662600547756302</v>
          </cell>
          <cell r="R1352" t="e">
            <v>#REF!</v>
          </cell>
          <cell r="S1352" t="e">
            <v>#REF!</v>
          </cell>
          <cell r="T1352" t="e">
            <v>#REF!</v>
          </cell>
          <cell r="U1352" t="e">
            <v>#REF!</v>
          </cell>
          <cell r="V1352" t="e">
            <v>#REF!</v>
          </cell>
        </row>
        <row r="1353">
          <cell r="F1353">
            <v>14.906952182420502</v>
          </cell>
          <cell r="G1353">
            <v>16.33446162614181</v>
          </cell>
          <cell r="H1353">
            <v>15.915209498666384</v>
          </cell>
          <cell r="I1353">
            <v>15.552204790417523</v>
          </cell>
          <cell r="J1353">
            <v>6.7660542296238564</v>
          </cell>
          <cell r="K1353">
            <v>9.337943642958999</v>
          </cell>
          <cell r="L1353">
            <v>-338.84919156342539</v>
          </cell>
          <cell r="M1353">
            <v>12.261094725578991</v>
          </cell>
          <cell r="N1353">
            <v>13.962415122951228</v>
          </cell>
          <cell r="O1353">
            <v>12.571881708038111</v>
          </cell>
          <cell r="P1353">
            <v>11.874129105152036</v>
          </cell>
          <cell r="Q1353">
            <v>12.072372698714371</v>
          </cell>
          <cell r="R1353" t="e">
            <v>#REF!</v>
          </cell>
          <cell r="S1353" t="e">
            <v>#REF!</v>
          </cell>
          <cell r="T1353" t="e">
            <v>#REF!</v>
          </cell>
          <cell r="U1353" t="e">
            <v>#REF!</v>
          </cell>
          <cell r="V1353" t="e">
            <v>#REF!</v>
          </cell>
        </row>
      </sheetData>
      <sheetData sheetId="23">
        <row r="4">
          <cell r="Y4">
            <v>1</v>
          </cell>
          <cell r="Z4" t="e">
            <v>#REF!</v>
          </cell>
          <cell r="AA4" t="e">
            <v>#REF!</v>
          </cell>
          <cell r="AB4" t="e">
            <v>#REF!</v>
          </cell>
          <cell r="AC4" t="e">
            <v>#REF!</v>
          </cell>
          <cell r="AD4" t="e">
            <v>#REF!</v>
          </cell>
          <cell r="AE4" t="e">
            <v>#REF!</v>
          </cell>
          <cell r="AF4" t="e">
            <v>#REF!</v>
          </cell>
          <cell r="AG4" t="e">
            <v>#REF!</v>
          </cell>
          <cell r="AH4" t="e">
            <v>#REF!</v>
          </cell>
          <cell r="AI4" t="e">
            <v>#REF!</v>
          </cell>
          <cell r="AJ4" t="e">
            <v>#REF!</v>
          </cell>
          <cell r="AK4" t="e">
            <v>#REF!</v>
          </cell>
          <cell r="AL4" t="e">
            <v>#REF!</v>
          </cell>
          <cell r="AM4" t="e">
            <v>#REF!</v>
          </cell>
          <cell r="AN4" t="e">
            <v>#REF!</v>
          </cell>
          <cell r="AO4" t="e">
            <v>#REF!</v>
          </cell>
          <cell r="AP4" t="e">
            <v>#REF!</v>
          </cell>
        </row>
        <row r="5">
          <cell r="Y5">
            <v>1</v>
          </cell>
          <cell r="Z5" t="e">
            <v>#REF!</v>
          </cell>
          <cell r="AA5" t="e">
            <v>#REF!</v>
          </cell>
          <cell r="AB5" t="e">
            <v>#REF!</v>
          </cell>
          <cell r="AC5" t="e">
            <v>#REF!</v>
          </cell>
          <cell r="AD5" t="e">
            <v>#REF!</v>
          </cell>
          <cell r="AE5" t="e">
            <v>#REF!</v>
          </cell>
          <cell r="AF5" t="e">
            <v>#REF!</v>
          </cell>
          <cell r="AG5" t="e">
            <v>#REF!</v>
          </cell>
          <cell r="AH5" t="e">
            <v>#REF!</v>
          </cell>
          <cell r="AI5" t="e">
            <v>#REF!</v>
          </cell>
          <cell r="AJ5" t="e">
            <v>#REF!</v>
          </cell>
          <cell r="AK5" t="e">
            <v>#REF!</v>
          </cell>
          <cell r="AL5" t="e">
            <v>#REF!</v>
          </cell>
          <cell r="AM5" t="e">
            <v>#REF!</v>
          </cell>
          <cell r="AN5" t="e">
            <v>#REF!</v>
          </cell>
          <cell r="AO5" t="e">
            <v>#REF!</v>
          </cell>
          <cell r="AP5" t="e">
            <v>#REF!</v>
          </cell>
        </row>
        <row r="6">
          <cell r="Y6">
            <v>1</v>
          </cell>
          <cell r="Z6" t="e">
            <v>#REF!</v>
          </cell>
          <cell r="AA6" t="e">
            <v>#REF!</v>
          </cell>
          <cell r="AB6" t="e">
            <v>#REF!</v>
          </cell>
          <cell r="AC6" t="e">
            <v>#REF!</v>
          </cell>
          <cell r="AD6" t="e">
            <v>#REF!</v>
          </cell>
          <cell r="AE6" t="e">
            <v>#REF!</v>
          </cell>
          <cell r="AF6" t="e">
            <v>#REF!</v>
          </cell>
          <cell r="AG6" t="e">
            <v>#REF!</v>
          </cell>
          <cell r="AH6" t="e">
            <v>#REF!</v>
          </cell>
          <cell r="AI6" t="e">
            <v>#REF!</v>
          </cell>
          <cell r="AJ6" t="e">
            <v>#REF!</v>
          </cell>
          <cell r="AK6" t="e">
            <v>#REF!</v>
          </cell>
          <cell r="AL6" t="e">
            <v>#REF!</v>
          </cell>
          <cell r="AM6" t="e">
            <v>#REF!</v>
          </cell>
          <cell r="AN6" t="e">
            <v>#REF!</v>
          </cell>
          <cell r="AO6" t="e">
            <v>#REF!</v>
          </cell>
          <cell r="AP6" t="e">
            <v>#REF!</v>
          </cell>
        </row>
        <row r="7">
          <cell r="Y7">
            <v>1</v>
          </cell>
          <cell r="Z7" t="e">
            <v>#REF!</v>
          </cell>
          <cell r="AA7" t="e">
            <v>#REF!</v>
          </cell>
          <cell r="AB7" t="e">
            <v>#REF!</v>
          </cell>
          <cell r="AC7" t="e">
            <v>#REF!</v>
          </cell>
          <cell r="AD7" t="e">
            <v>#REF!</v>
          </cell>
          <cell r="AE7" t="e">
            <v>#REF!</v>
          </cell>
          <cell r="AF7" t="e">
            <v>#REF!</v>
          </cell>
          <cell r="AG7" t="e">
            <v>#REF!</v>
          </cell>
          <cell r="AH7" t="e">
            <v>#REF!</v>
          </cell>
          <cell r="AI7" t="e">
            <v>#REF!</v>
          </cell>
          <cell r="AJ7" t="e">
            <v>#REF!</v>
          </cell>
          <cell r="AK7" t="e">
            <v>#REF!</v>
          </cell>
          <cell r="AL7" t="e">
            <v>#REF!</v>
          </cell>
          <cell r="AM7" t="e">
            <v>#REF!</v>
          </cell>
          <cell r="AN7" t="e">
            <v>#REF!</v>
          </cell>
          <cell r="AO7" t="e">
            <v>#REF!</v>
          </cell>
          <cell r="AP7" t="e">
            <v>#REF!</v>
          </cell>
        </row>
        <row r="8">
          <cell r="Y8">
            <v>1</v>
          </cell>
          <cell r="Z8" t="e">
            <v>#REF!</v>
          </cell>
          <cell r="AA8" t="e">
            <v>#REF!</v>
          </cell>
          <cell r="AB8" t="e">
            <v>#REF!</v>
          </cell>
          <cell r="AC8" t="e">
            <v>#REF!</v>
          </cell>
          <cell r="AD8" t="e">
            <v>#REF!</v>
          </cell>
          <cell r="AE8" t="e">
            <v>#REF!</v>
          </cell>
          <cell r="AF8" t="e">
            <v>#REF!</v>
          </cell>
          <cell r="AG8" t="e">
            <v>#REF!</v>
          </cell>
          <cell r="AH8" t="e">
            <v>#REF!</v>
          </cell>
          <cell r="AI8" t="e">
            <v>#REF!</v>
          </cell>
          <cell r="AJ8" t="e">
            <v>#REF!</v>
          </cell>
          <cell r="AK8" t="e">
            <v>#REF!</v>
          </cell>
          <cell r="AL8" t="e">
            <v>#REF!</v>
          </cell>
          <cell r="AM8" t="e">
            <v>#REF!</v>
          </cell>
          <cell r="AN8" t="e">
            <v>#REF!</v>
          </cell>
          <cell r="AO8" t="e">
            <v>#REF!</v>
          </cell>
          <cell r="AP8" t="e">
            <v>#REF!</v>
          </cell>
        </row>
        <row r="9">
          <cell r="Y9">
            <v>1</v>
          </cell>
          <cell r="Z9" t="e">
            <v>#REF!</v>
          </cell>
          <cell r="AA9" t="e">
            <v>#REF!</v>
          </cell>
          <cell r="AB9" t="e">
            <v>#REF!</v>
          </cell>
          <cell r="AC9" t="e">
            <v>#REF!</v>
          </cell>
          <cell r="AD9" t="e">
            <v>#REF!</v>
          </cell>
          <cell r="AE9" t="e">
            <v>#REF!</v>
          </cell>
          <cell r="AF9" t="e">
            <v>#REF!</v>
          </cell>
          <cell r="AG9" t="e">
            <v>#REF!</v>
          </cell>
          <cell r="AH9" t="e">
            <v>#REF!</v>
          </cell>
          <cell r="AI9" t="e">
            <v>#REF!</v>
          </cell>
          <cell r="AJ9" t="e">
            <v>#REF!</v>
          </cell>
          <cell r="AK9" t="e">
            <v>#REF!</v>
          </cell>
          <cell r="AL9" t="e">
            <v>#REF!</v>
          </cell>
          <cell r="AM9" t="e">
            <v>#REF!</v>
          </cell>
          <cell r="AN9" t="e">
            <v>#REF!</v>
          </cell>
          <cell r="AO9" t="e">
            <v>#REF!</v>
          </cell>
          <cell r="AP9" t="e">
            <v>#REF!</v>
          </cell>
        </row>
        <row r="10">
          <cell r="Y10">
            <v>1</v>
          </cell>
          <cell r="Z10" t="e">
            <v>#REF!</v>
          </cell>
          <cell r="AA10" t="e">
            <v>#REF!</v>
          </cell>
          <cell r="AB10" t="e">
            <v>#REF!</v>
          </cell>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cell r="AP10" t="e">
            <v>#REF!</v>
          </cell>
        </row>
        <row r="11">
          <cell r="Y11">
            <v>1</v>
          </cell>
          <cell r="Z11" t="e">
            <v>#REF!</v>
          </cell>
          <cell r="AA11" t="e">
            <v>#REF!</v>
          </cell>
          <cell r="AB11" t="e">
            <v>#REF!</v>
          </cell>
          <cell r="AC11" t="e">
            <v>#REF!</v>
          </cell>
          <cell r="AD11" t="e">
            <v>#REF!</v>
          </cell>
          <cell r="AE11" t="e">
            <v>#REF!</v>
          </cell>
          <cell r="AF11" t="e">
            <v>#REF!</v>
          </cell>
          <cell r="AG11" t="e">
            <v>#REF!</v>
          </cell>
          <cell r="AH11" t="e">
            <v>#REF!</v>
          </cell>
          <cell r="AI11" t="e">
            <v>#REF!</v>
          </cell>
          <cell r="AJ11" t="e">
            <v>#REF!</v>
          </cell>
          <cell r="AK11" t="e">
            <v>#REF!</v>
          </cell>
          <cell r="AL11" t="e">
            <v>#REF!</v>
          </cell>
          <cell r="AM11" t="e">
            <v>#REF!</v>
          </cell>
          <cell r="AN11" t="e">
            <v>#REF!</v>
          </cell>
          <cell r="AO11" t="e">
            <v>#REF!</v>
          </cell>
          <cell r="AP11" t="e">
            <v>#REF!</v>
          </cell>
        </row>
        <row r="12">
          <cell r="Y12">
            <v>1</v>
          </cell>
          <cell r="Z12" t="e">
            <v>#REF!</v>
          </cell>
          <cell r="AA12" t="e">
            <v>#REF!</v>
          </cell>
          <cell r="AB12" t="e">
            <v>#REF!</v>
          </cell>
          <cell r="AC12" t="e">
            <v>#REF!</v>
          </cell>
          <cell r="AD12" t="e">
            <v>#REF!</v>
          </cell>
          <cell r="AE12" t="e">
            <v>#REF!</v>
          </cell>
          <cell r="AF12" t="e">
            <v>#REF!</v>
          </cell>
          <cell r="AG12" t="e">
            <v>#REF!</v>
          </cell>
          <cell r="AH12" t="e">
            <v>#REF!</v>
          </cell>
          <cell r="AI12" t="e">
            <v>#REF!</v>
          </cell>
          <cell r="AJ12" t="e">
            <v>#REF!</v>
          </cell>
          <cell r="AK12" t="e">
            <v>#REF!</v>
          </cell>
          <cell r="AL12" t="e">
            <v>#REF!</v>
          </cell>
          <cell r="AM12" t="e">
            <v>#REF!</v>
          </cell>
          <cell r="AN12" t="e">
            <v>#REF!</v>
          </cell>
          <cell r="AO12" t="e">
            <v>#REF!</v>
          </cell>
          <cell r="AP12" t="e">
            <v>#REF!</v>
          </cell>
        </row>
        <row r="13">
          <cell r="Y13">
            <v>1</v>
          </cell>
          <cell r="Z13" t="e">
            <v>#REF!</v>
          </cell>
          <cell r="AA13" t="e">
            <v>#REF!</v>
          </cell>
          <cell r="AB13" t="e">
            <v>#REF!</v>
          </cell>
          <cell r="AC13" t="e">
            <v>#REF!</v>
          </cell>
          <cell r="AD13" t="e">
            <v>#REF!</v>
          </cell>
          <cell r="AE13" t="e">
            <v>#REF!</v>
          </cell>
          <cell r="AF13" t="e">
            <v>#REF!</v>
          </cell>
          <cell r="AG13" t="e">
            <v>#REF!</v>
          </cell>
          <cell r="AH13" t="e">
            <v>#REF!</v>
          </cell>
          <cell r="AI13" t="e">
            <v>#REF!</v>
          </cell>
          <cell r="AJ13" t="e">
            <v>#REF!</v>
          </cell>
          <cell r="AK13" t="e">
            <v>#REF!</v>
          </cell>
          <cell r="AL13" t="e">
            <v>#REF!</v>
          </cell>
          <cell r="AM13" t="e">
            <v>#REF!</v>
          </cell>
          <cell r="AN13" t="e">
            <v>#REF!</v>
          </cell>
          <cell r="AO13" t="e">
            <v>#REF!</v>
          </cell>
          <cell r="AP13" t="e">
            <v>#REF!</v>
          </cell>
        </row>
        <row r="14">
          <cell r="Y14">
            <v>1</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row>
        <row r="15">
          <cell r="Y15">
            <v>1</v>
          </cell>
          <cell r="Z15" t="e">
            <v>#REF!</v>
          </cell>
          <cell r="AA15" t="e">
            <v>#REF!</v>
          </cell>
          <cell r="AB15" t="e">
            <v>#REF!</v>
          </cell>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cell r="AP15" t="e">
            <v>#REF!</v>
          </cell>
        </row>
        <row r="16">
          <cell r="Y16">
            <v>1</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row>
        <row r="17">
          <cell r="Y17">
            <v>1</v>
          </cell>
          <cell r="Z17" t="e">
            <v>#REF!</v>
          </cell>
          <cell r="AA17" t="e">
            <v>#REF!</v>
          </cell>
          <cell r="AB17" t="e">
            <v>#REF!</v>
          </cell>
          <cell r="AC17" t="e">
            <v>#REF!</v>
          </cell>
          <cell r="AD17" t="e">
            <v>#REF!</v>
          </cell>
          <cell r="AE17" t="e">
            <v>#REF!</v>
          </cell>
          <cell r="AF17" t="e">
            <v>#REF!</v>
          </cell>
          <cell r="AG17" t="e">
            <v>#REF!</v>
          </cell>
          <cell r="AH17" t="e">
            <v>#REF!</v>
          </cell>
          <cell r="AI17" t="e">
            <v>#REF!</v>
          </cell>
          <cell r="AJ17" t="e">
            <v>#REF!</v>
          </cell>
          <cell r="AK17" t="e">
            <v>#REF!</v>
          </cell>
          <cell r="AL17" t="e">
            <v>#REF!</v>
          </cell>
          <cell r="AM17" t="e">
            <v>#REF!</v>
          </cell>
          <cell r="AN17" t="e">
            <v>#REF!</v>
          </cell>
          <cell r="AO17" t="e">
            <v>#REF!</v>
          </cell>
          <cell r="AP17" t="e">
            <v>#REF!</v>
          </cell>
        </row>
        <row r="18">
          <cell r="Y18">
            <v>1</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row>
        <row r="19">
          <cell r="Y19">
            <v>1</v>
          </cell>
          <cell r="Z19" t="e">
            <v>#REF!</v>
          </cell>
          <cell r="AA19" t="e">
            <v>#REF!</v>
          </cell>
          <cell r="AB19" t="e">
            <v>#REF!</v>
          </cell>
          <cell r="AC19" t="e">
            <v>#REF!</v>
          </cell>
          <cell r="AD19" t="e">
            <v>#REF!</v>
          </cell>
          <cell r="AE19" t="e">
            <v>#REF!</v>
          </cell>
          <cell r="AF19" t="e">
            <v>#REF!</v>
          </cell>
          <cell r="AG19" t="e">
            <v>#REF!</v>
          </cell>
          <cell r="AH19" t="e">
            <v>#REF!</v>
          </cell>
          <cell r="AI19" t="e">
            <v>#REF!</v>
          </cell>
          <cell r="AJ19" t="e">
            <v>#REF!</v>
          </cell>
          <cell r="AK19" t="e">
            <v>#REF!</v>
          </cell>
          <cell r="AL19" t="e">
            <v>#REF!</v>
          </cell>
          <cell r="AM19" t="e">
            <v>#REF!</v>
          </cell>
          <cell r="AN19" t="e">
            <v>#REF!</v>
          </cell>
          <cell r="AO19" t="e">
            <v>#REF!</v>
          </cell>
          <cell r="AP19" t="e">
            <v>#REF!</v>
          </cell>
        </row>
        <row r="20">
          <cell r="Y20">
            <v>1</v>
          </cell>
          <cell r="Z20" t="e">
            <v>#REF!</v>
          </cell>
          <cell r="AA20" t="e">
            <v>#REF!</v>
          </cell>
          <cell r="AB20" t="e">
            <v>#REF!</v>
          </cell>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cell r="AP20" t="e">
            <v>#REF!</v>
          </cell>
        </row>
        <row r="21">
          <cell r="Y21">
            <v>1</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row>
        <row r="22">
          <cell r="Y22">
            <v>1</v>
          </cell>
          <cell r="Z22" t="e">
            <v>#REF!</v>
          </cell>
          <cell r="AA22" t="e">
            <v>#REF!</v>
          </cell>
          <cell r="AB22" t="e">
            <v>#REF!</v>
          </cell>
          <cell r="AC22" t="e">
            <v>#REF!</v>
          </cell>
          <cell r="AD22" t="e">
            <v>#REF!</v>
          </cell>
          <cell r="AE22" t="e">
            <v>#REF!</v>
          </cell>
          <cell r="AF22" t="e">
            <v>#REF!</v>
          </cell>
          <cell r="AG22" t="e">
            <v>#REF!</v>
          </cell>
          <cell r="AH22" t="e">
            <v>#REF!</v>
          </cell>
          <cell r="AI22" t="e">
            <v>#REF!</v>
          </cell>
          <cell r="AJ22" t="e">
            <v>#REF!</v>
          </cell>
          <cell r="AK22" t="e">
            <v>#REF!</v>
          </cell>
          <cell r="AL22" t="e">
            <v>#REF!</v>
          </cell>
          <cell r="AM22" t="e">
            <v>#REF!</v>
          </cell>
          <cell r="AN22" t="e">
            <v>#REF!</v>
          </cell>
          <cell r="AO22" t="e">
            <v>#REF!</v>
          </cell>
          <cell r="AP22" t="e">
            <v>#REF!</v>
          </cell>
        </row>
        <row r="23">
          <cell r="Y23">
            <v>1</v>
          </cell>
          <cell r="Z23" t="e">
            <v>#REF!</v>
          </cell>
          <cell r="AA23" t="e">
            <v>#REF!</v>
          </cell>
          <cell r="AB23" t="e">
            <v>#REF!</v>
          </cell>
          <cell r="AC23" t="e">
            <v>#REF!</v>
          </cell>
          <cell r="AD23" t="e">
            <v>#REF!</v>
          </cell>
          <cell r="AE23" t="e">
            <v>#REF!</v>
          </cell>
          <cell r="AF23" t="e">
            <v>#REF!</v>
          </cell>
          <cell r="AG23" t="e">
            <v>#REF!</v>
          </cell>
          <cell r="AH23" t="e">
            <v>#REF!</v>
          </cell>
          <cell r="AI23" t="e">
            <v>#REF!</v>
          </cell>
          <cell r="AJ23" t="e">
            <v>#REF!</v>
          </cell>
          <cell r="AK23" t="e">
            <v>#REF!</v>
          </cell>
          <cell r="AL23" t="e">
            <v>#REF!</v>
          </cell>
          <cell r="AM23" t="e">
            <v>#REF!</v>
          </cell>
          <cell r="AN23" t="e">
            <v>#REF!</v>
          </cell>
          <cell r="AO23" t="e">
            <v>#REF!</v>
          </cell>
          <cell r="AP23" t="e">
            <v>#REF!</v>
          </cell>
        </row>
        <row r="24">
          <cell r="Y24">
            <v>1</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row>
        <row r="25">
          <cell r="Y25">
            <v>1</v>
          </cell>
          <cell r="Z25" t="e">
            <v>#REF!</v>
          </cell>
          <cell r="AA25" t="e">
            <v>#REF!</v>
          </cell>
          <cell r="AB25" t="e">
            <v>#REF!</v>
          </cell>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cell r="AP25" t="e">
            <v>#REF!</v>
          </cell>
        </row>
        <row r="26">
          <cell r="Y26">
            <v>1</v>
          </cell>
          <cell r="Z26" t="e">
            <v>#REF!</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cell r="AM26" t="e">
            <v>#REF!</v>
          </cell>
          <cell r="AN26" t="e">
            <v>#REF!</v>
          </cell>
          <cell r="AO26" t="e">
            <v>#REF!</v>
          </cell>
          <cell r="AP26" t="e">
            <v>#REF!</v>
          </cell>
        </row>
        <row r="27">
          <cell r="Y27">
            <v>1</v>
          </cell>
          <cell r="Z27" t="e">
            <v>#REF!</v>
          </cell>
          <cell r="AA27" t="e">
            <v>#REF!</v>
          </cell>
          <cell r="AB27" t="e">
            <v>#REF!</v>
          </cell>
          <cell r="AC27" t="e">
            <v>#REF!</v>
          </cell>
          <cell r="AD27" t="e">
            <v>#REF!</v>
          </cell>
          <cell r="AE27" t="e">
            <v>#REF!</v>
          </cell>
          <cell r="AF27" t="e">
            <v>#REF!</v>
          </cell>
          <cell r="AG27" t="e">
            <v>#REF!</v>
          </cell>
          <cell r="AH27" t="e">
            <v>#REF!</v>
          </cell>
          <cell r="AI27" t="e">
            <v>#REF!</v>
          </cell>
          <cell r="AJ27" t="e">
            <v>#REF!</v>
          </cell>
          <cell r="AK27" t="e">
            <v>#REF!</v>
          </cell>
          <cell r="AL27" t="e">
            <v>#REF!</v>
          </cell>
          <cell r="AM27" t="e">
            <v>#REF!</v>
          </cell>
          <cell r="AN27" t="e">
            <v>#REF!</v>
          </cell>
          <cell r="AO27" t="e">
            <v>#REF!</v>
          </cell>
          <cell r="AP27" t="e">
            <v>#REF!</v>
          </cell>
        </row>
        <row r="36">
          <cell r="Y36">
            <v>1</v>
          </cell>
          <cell r="Z36">
            <v>1</v>
          </cell>
          <cell r="AA36" t="e">
            <v>#REF!</v>
          </cell>
          <cell r="AB36" t="e">
            <v>#REF!</v>
          </cell>
          <cell r="AC36" t="e">
            <v>#REF!</v>
          </cell>
          <cell r="AD36" t="e">
            <v>#REF!</v>
          </cell>
          <cell r="AE36" t="e">
            <v>#REF!</v>
          </cell>
          <cell r="AF36" t="e">
            <v>#REF!</v>
          </cell>
          <cell r="AG36" t="e">
            <v>#REF!</v>
          </cell>
          <cell r="AH36" t="e">
            <v>#REF!</v>
          </cell>
          <cell r="AI36" t="e">
            <v>#REF!</v>
          </cell>
          <cell r="AJ36" t="e">
            <v>#REF!</v>
          </cell>
          <cell r="AK36" t="e">
            <v>#REF!</v>
          </cell>
          <cell r="AL36" t="e">
            <v>#REF!</v>
          </cell>
          <cell r="AM36" t="e">
            <v>#REF!</v>
          </cell>
          <cell r="AN36" t="e">
            <v>#REF!</v>
          </cell>
          <cell r="AO36" t="e">
            <v>#REF!</v>
          </cell>
          <cell r="AP36" t="e">
            <v>#REF!</v>
          </cell>
        </row>
        <row r="37">
          <cell r="Y37">
            <v>1</v>
          </cell>
          <cell r="Z37">
            <v>1</v>
          </cell>
          <cell r="AA37" t="e">
            <v>#REF!</v>
          </cell>
          <cell r="AB37" t="e">
            <v>#REF!</v>
          </cell>
          <cell r="AC37" t="e">
            <v>#REF!</v>
          </cell>
          <cell r="AD37" t="e">
            <v>#REF!</v>
          </cell>
          <cell r="AE37" t="e">
            <v>#REF!</v>
          </cell>
          <cell r="AF37" t="e">
            <v>#REF!</v>
          </cell>
          <cell r="AG37" t="e">
            <v>#REF!</v>
          </cell>
          <cell r="AH37" t="e">
            <v>#REF!</v>
          </cell>
          <cell r="AI37" t="e">
            <v>#REF!</v>
          </cell>
          <cell r="AJ37" t="e">
            <v>#REF!</v>
          </cell>
          <cell r="AK37" t="e">
            <v>#REF!</v>
          </cell>
          <cell r="AL37" t="e">
            <v>#REF!</v>
          </cell>
          <cell r="AM37" t="e">
            <v>#REF!</v>
          </cell>
          <cell r="AN37" t="e">
            <v>#REF!</v>
          </cell>
          <cell r="AO37" t="e">
            <v>#REF!</v>
          </cell>
          <cell r="AP37" t="e">
            <v>#REF!</v>
          </cell>
        </row>
        <row r="38">
          <cell r="Y38">
            <v>1</v>
          </cell>
          <cell r="Z38">
            <v>1</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row>
        <row r="39">
          <cell r="Y39">
            <v>1</v>
          </cell>
          <cell r="Z39">
            <v>1</v>
          </cell>
          <cell r="AA39" t="e">
            <v>#REF!</v>
          </cell>
          <cell r="AB39" t="e">
            <v>#REF!</v>
          </cell>
          <cell r="AC39" t="e">
            <v>#REF!</v>
          </cell>
          <cell r="AD39" t="e">
            <v>#REF!</v>
          </cell>
          <cell r="AE39" t="e">
            <v>#REF!</v>
          </cell>
          <cell r="AF39" t="e">
            <v>#REF!</v>
          </cell>
          <cell r="AG39" t="e">
            <v>#REF!</v>
          </cell>
          <cell r="AH39" t="e">
            <v>#REF!</v>
          </cell>
          <cell r="AI39" t="e">
            <v>#REF!</v>
          </cell>
          <cell r="AJ39" t="e">
            <v>#REF!</v>
          </cell>
          <cell r="AK39" t="e">
            <v>#REF!</v>
          </cell>
          <cell r="AL39" t="e">
            <v>#REF!</v>
          </cell>
          <cell r="AM39" t="e">
            <v>#REF!</v>
          </cell>
          <cell r="AN39" t="e">
            <v>#REF!</v>
          </cell>
          <cell r="AO39" t="e">
            <v>#REF!</v>
          </cell>
          <cell r="AP39" t="e">
            <v>#REF!</v>
          </cell>
        </row>
        <row r="40">
          <cell r="Y40">
            <v>1</v>
          </cell>
          <cell r="Z40">
            <v>1</v>
          </cell>
          <cell r="AA40" t="e">
            <v>#REF!</v>
          </cell>
          <cell r="AB40" t="e">
            <v>#REF!</v>
          </cell>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cell r="AP40" t="e">
            <v>#REF!</v>
          </cell>
        </row>
        <row r="41">
          <cell r="Y41">
            <v>1</v>
          </cell>
          <cell r="Z41">
            <v>1</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row>
        <row r="42">
          <cell r="Y42">
            <v>1</v>
          </cell>
          <cell r="Z42">
            <v>1</v>
          </cell>
          <cell r="AA42" t="e">
            <v>#REF!</v>
          </cell>
          <cell r="AB42" t="e">
            <v>#REF!</v>
          </cell>
          <cell r="AC42" t="e">
            <v>#REF!</v>
          </cell>
          <cell r="AD42" t="e">
            <v>#REF!</v>
          </cell>
          <cell r="AE42" t="e">
            <v>#REF!</v>
          </cell>
          <cell r="AF42" t="e">
            <v>#REF!</v>
          </cell>
          <cell r="AG42" t="e">
            <v>#REF!</v>
          </cell>
          <cell r="AH42" t="e">
            <v>#REF!</v>
          </cell>
          <cell r="AI42" t="e">
            <v>#REF!</v>
          </cell>
          <cell r="AJ42" t="e">
            <v>#REF!</v>
          </cell>
          <cell r="AK42" t="e">
            <v>#REF!</v>
          </cell>
          <cell r="AL42" t="e">
            <v>#REF!</v>
          </cell>
          <cell r="AM42" t="e">
            <v>#REF!</v>
          </cell>
          <cell r="AN42" t="e">
            <v>#REF!</v>
          </cell>
          <cell r="AO42" t="e">
            <v>#REF!</v>
          </cell>
          <cell r="AP42" t="e">
            <v>#REF!</v>
          </cell>
        </row>
        <row r="43">
          <cell r="Y43">
            <v>1</v>
          </cell>
          <cell r="Z43">
            <v>1</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cell r="AM43" t="e">
            <v>#REF!</v>
          </cell>
          <cell r="AN43" t="e">
            <v>#REF!</v>
          </cell>
          <cell r="AO43" t="e">
            <v>#REF!</v>
          </cell>
          <cell r="AP43" t="e">
            <v>#REF!</v>
          </cell>
        </row>
        <row r="44">
          <cell r="Y44">
            <v>1</v>
          </cell>
          <cell r="Z44">
            <v>1</v>
          </cell>
          <cell r="AA44" t="e">
            <v>#REF!</v>
          </cell>
          <cell r="AB44" t="e">
            <v>#REF!</v>
          </cell>
          <cell r="AC44" t="e">
            <v>#REF!</v>
          </cell>
          <cell r="AD44" t="e">
            <v>#REF!</v>
          </cell>
          <cell r="AE44" t="e">
            <v>#REF!</v>
          </cell>
          <cell r="AF44" t="e">
            <v>#REF!</v>
          </cell>
          <cell r="AG44" t="e">
            <v>#REF!</v>
          </cell>
          <cell r="AH44" t="e">
            <v>#REF!</v>
          </cell>
          <cell r="AI44" t="e">
            <v>#REF!</v>
          </cell>
          <cell r="AJ44" t="e">
            <v>#REF!</v>
          </cell>
          <cell r="AK44" t="e">
            <v>#REF!</v>
          </cell>
          <cell r="AL44" t="e">
            <v>#REF!</v>
          </cell>
          <cell r="AM44" t="e">
            <v>#REF!</v>
          </cell>
          <cell r="AN44" t="e">
            <v>#REF!</v>
          </cell>
          <cell r="AO44" t="e">
            <v>#REF!</v>
          </cell>
          <cell r="AP44" t="e">
            <v>#REF!</v>
          </cell>
        </row>
        <row r="45">
          <cell r="Y45">
            <v>1</v>
          </cell>
          <cell r="Z45">
            <v>1</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cell r="AP45" t="e">
            <v>#REF!</v>
          </cell>
        </row>
        <row r="46">
          <cell r="Y46">
            <v>1</v>
          </cell>
          <cell r="Z46">
            <v>1</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cell r="AM46" t="e">
            <v>#REF!</v>
          </cell>
          <cell r="AN46" t="e">
            <v>#REF!</v>
          </cell>
          <cell r="AO46" t="e">
            <v>#REF!</v>
          </cell>
          <cell r="AP46" t="e">
            <v>#REF!</v>
          </cell>
        </row>
        <row r="47">
          <cell r="Y47">
            <v>1</v>
          </cell>
          <cell r="Z47">
            <v>1</v>
          </cell>
          <cell r="AA47" t="e">
            <v>#REF!</v>
          </cell>
          <cell r="AB47" t="e">
            <v>#REF!</v>
          </cell>
          <cell r="AC47" t="e">
            <v>#REF!</v>
          </cell>
          <cell r="AD47" t="e">
            <v>#REF!</v>
          </cell>
          <cell r="AE47" t="e">
            <v>#REF!</v>
          </cell>
          <cell r="AF47" t="e">
            <v>#REF!</v>
          </cell>
          <cell r="AG47" t="e">
            <v>#REF!</v>
          </cell>
          <cell r="AH47" t="e">
            <v>#REF!</v>
          </cell>
          <cell r="AI47" t="e">
            <v>#REF!</v>
          </cell>
          <cell r="AJ47" t="e">
            <v>#REF!</v>
          </cell>
          <cell r="AK47" t="e">
            <v>#REF!</v>
          </cell>
          <cell r="AL47" t="e">
            <v>#REF!</v>
          </cell>
          <cell r="AM47" t="e">
            <v>#REF!</v>
          </cell>
          <cell r="AN47" t="e">
            <v>#REF!</v>
          </cell>
          <cell r="AO47" t="e">
            <v>#REF!</v>
          </cell>
          <cell r="AP47" t="e">
            <v>#REF!</v>
          </cell>
        </row>
        <row r="48">
          <cell r="Y48">
            <v>1</v>
          </cell>
          <cell r="Z48">
            <v>1</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row>
        <row r="49">
          <cell r="Y49">
            <v>1</v>
          </cell>
          <cell r="Z49">
            <v>1</v>
          </cell>
          <cell r="AA49" t="e">
            <v>#REF!</v>
          </cell>
          <cell r="AB49" t="e">
            <v>#REF!</v>
          </cell>
          <cell r="AC49" t="e">
            <v>#REF!</v>
          </cell>
          <cell r="AD49" t="e">
            <v>#REF!</v>
          </cell>
          <cell r="AE49" t="e">
            <v>#REF!</v>
          </cell>
          <cell r="AF49" t="e">
            <v>#REF!</v>
          </cell>
          <cell r="AG49" t="e">
            <v>#REF!</v>
          </cell>
          <cell r="AH49" t="e">
            <v>#REF!</v>
          </cell>
          <cell r="AI49" t="e">
            <v>#REF!</v>
          </cell>
          <cell r="AJ49" t="e">
            <v>#REF!</v>
          </cell>
          <cell r="AK49" t="e">
            <v>#REF!</v>
          </cell>
          <cell r="AL49" t="e">
            <v>#REF!</v>
          </cell>
          <cell r="AM49" t="e">
            <v>#REF!</v>
          </cell>
          <cell r="AN49" t="e">
            <v>#REF!</v>
          </cell>
          <cell r="AO49" t="e">
            <v>#REF!</v>
          </cell>
          <cell r="AP49" t="e">
            <v>#REF!</v>
          </cell>
        </row>
        <row r="50">
          <cell r="Y50">
            <v>1</v>
          </cell>
          <cell r="Z50">
            <v>1</v>
          </cell>
          <cell r="AA50" t="e">
            <v>#REF!</v>
          </cell>
          <cell r="AB50" t="e">
            <v>#REF!</v>
          </cell>
          <cell r="AC50" t="e">
            <v>#REF!</v>
          </cell>
          <cell r="AD50" t="e">
            <v>#REF!</v>
          </cell>
          <cell r="AE50" t="e">
            <v>#REF!</v>
          </cell>
          <cell r="AF50" t="e">
            <v>#REF!</v>
          </cell>
          <cell r="AG50" t="e">
            <v>#REF!</v>
          </cell>
          <cell r="AH50" t="e">
            <v>#REF!</v>
          </cell>
          <cell r="AI50" t="e">
            <v>#REF!</v>
          </cell>
          <cell r="AJ50" t="e">
            <v>#REF!</v>
          </cell>
          <cell r="AK50" t="e">
            <v>#REF!</v>
          </cell>
          <cell r="AL50" t="e">
            <v>#REF!</v>
          </cell>
          <cell r="AM50" t="e">
            <v>#REF!</v>
          </cell>
          <cell r="AN50" t="e">
            <v>#REF!</v>
          </cell>
          <cell r="AO50" t="e">
            <v>#REF!</v>
          </cell>
          <cell r="AP50" t="e">
            <v>#REF!</v>
          </cell>
        </row>
        <row r="51">
          <cell r="Y51">
            <v>1</v>
          </cell>
          <cell r="Z51">
            <v>1</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t="e">
            <v>#REF!</v>
          </cell>
          <cell r="AO51" t="e">
            <v>#REF!</v>
          </cell>
          <cell r="AP51" t="e">
            <v>#REF!</v>
          </cell>
        </row>
        <row r="52">
          <cell r="Y52">
            <v>1</v>
          </cell>
          <cell r="Z52">
            <v>1</v>
          </cell>
          <cell r="AA52" t="e">
            <v>#REF!</v>
          </cell>
          <cell r="AB52" t="e">
            <v>#REF!</v>
          </cell>
          <cell r="AC52" t="e">
            <v>#REF!</v>
          </cell>
          <cell r="AD52" t="e">
            <v>#REF!</v>
          </cell>
          <cell r="AE52" t="e">
            <v>#REF!</v>
          </cell>
          <cell r="AF52" t="e">
            <v>#REF!</v>
          </cell>
          <cell r="AG52" t="e">
            <v>#REF!</v>
          </cell>
          <cell r="AH52" t="e">
            <v>#REF!</v>
          </cell>
          <cell r="AI52" t="e">
            <v>#REF!</v>
          </cell>
          <cell r="AJ52" t="e">
            <v>#REF!</v>
          </cell>
          <cell r="AK52" t="e">
            <v>#REF!</v>
          </cell>
          <cell r="AL52" t="e">
            <v>#REF!</v>
          </cell>
          <cell r="AM52" t="e">
            <v>#REF!</v>
          </cell>
          <cell r="AN52" t="e">
            <v>#REF!</v>
          </cell>
          <cell r="AO52" t="e">
            <v>#REF!</v>
          </cell>
          <cell r="AP52" t="e">
            <v>#REF!</v>
          </cell>
        </row>
        <row r="53">
          <cell r="Y53">
            <v>1</v>
          </cell>
          <cell r="Z53">
            <v>1</v>
          </cell>
          <cell r="AA53" t="e">
            <v>#REF!</v>
          </cell>
          <cell r="AB53" t="e">
            <v>#REF!</v>
          </cell>
          <cell r="AC53" t="e">
            <v>#REF!</v>
          </cell>
          <cell r="AD53" t="e">
            <v>#REF!</v>
          </cell>
          <cell r="AE53" t="e">
            <v>#REF!</v>
          </cell>
          <cell r="AF53" t="e">
            <v>#REF!</v>
          </cell>
          <cell r="AG53" t="e">
            <v>#REF!</v>
          </cell>
          <cell r="AH53" t="e">
            <v>#REF!</v>
          </cell>
          <cell r="AI53" t="e">
            <v>#REF!</v>
          </cell>
          <cell r="AJ53" t="e">
            <v>#REF!</v>
          </cell>
          <cell r="AK53" t="e">
            <v>#REF!</v>
          </cell>
          <cell r="AL53" t="e">
            <v>#REF!</v>
          </cell>
          <cell r="AM53" t="e">
            <v>#REF!</v>
          </cell>
          <cell r="AN53" t="e">
            <v>#REF!</v>
          </cell>
          <cell r="AO53" t="e">
            <v>#REF!</v>
          </cell>
          <cell r="AP53" t="e">
            <v>#REF!</v>
          </cell>
        </row>
        <row r="54">
          <cell r="Y54">
            <v>1</v>
          </cell>
          <cell r="Z54">
            <v>1</v>
          </cell>
          <cell r="AA54" t="e">
            <v>#REF!</v>
          </cell>
          <cell r="AB54" t="e">
            <v>#REF!</v>
          </cell>
          <cell r="AC54" t="e">
            <v>#REF!</v>
          </cell>
          <cell r="AD54" t="e">
            <v>#REF!</v>
          </cell>
          <cell r="AE54" t="e">
            <v>#REF!</v>
          </cell>
          <cell r="AF54" t="e">
            <v>#REF!</v>
          </cell>
          <cell r="AG54" t="e">
            <v>#REF!</v>
          </cell>
          <cell r="AH54" t="e">
            <v>#REF!</v>
          </cell>
          <cell r="AI54" t="e">
            <v>#REF!</v>
          </cell>
          <cell r="AJ54" t="e">
            <v>#REF!</v>
          </cell>
          <cell r="AK54" t="e">
            <v>#REF!</v>
          </cell>
          <cell r="AL54" t="e">
            <v>#REF!</v>
          </cell>
          <cell r="AM54" t="e">
            <v>#REF!</v>
          </cell>
          <cell r="AN54" t="e">
            <v>#REF!</v>
          </cell>
          <cell r="AO54" t="e">
            <v>#REF!</v>
          </cell>
          <cell r="AP54" t="e">
            <v>#REF!</v>
          </cell>
        </row>
        <row r="55">
          <cell r="Y55">
            <v>1</v>
          </cell>
          <cell r="Z55">
            <v>1</v>
          </cell>
          <cell r="AA55" t="e">
            <v>#REF!</v>
          </cell>
          <cell r="AB55" t="e">
            <v>#REF!</v>
          </cell>
          <cell r="AC55" t="e">
            <v>#REF!</v>
          </cell>
          <cell r="AD55" t="e">
            <v>#REF!</v>
          </cell>
          <cell r="AE55" t="e">
            <v>#REF!</v>
          </cell>
          <cell r="AF55" t="e">
            <v>#REF!</v>
          </cell>
          <cell r="AG55" t="e">
            <v>#REF!</v>
          </cell>
          <cell r="AH55" t="e">
            <v>#REF!</v>
          </cell>
          <cell r="AI55" t="e">
            <v>#REF!</v>
          </cell>
          <cell r="AJ55" t="e">
            <v>#REF!</v>
          </cell>
          <cell r="AK55" t="e">
            <v>#REF!</v>
          </cell>
          <cell r="AL55" t="e">
            <v>#REF!</v>
          </cell>
          <cell r="AM55" t="e">
            <v>#REF!</v>
          </cell>
          <cell r="AN55" t="e">
            <v>#REF!</v>
          </cell>
          <cell r="AO55" t="e">
            <v>#REF!</v>
          </cell>
          <cell r="AP55" t="e">
            <v>#REF!</v>
          </cell>
        </row>
        <row r="56">
          <cell r="Y56">
            <v>1</v>
          </cell>
          <cell r="Z56">
            <v>1</v>
          </cell>
          <cell r="AA56" t="e">
            <v>#REF!</v>
          </cell>
          <cell r="AB56" t="e">
            <v>#REF!</v>
          </cell>
          <cell r="AC56" t="e">
            <v>#REF!</v>
          </cell>
          <cell r="AD56" t="e">
            <v>#REF!</v>
          </cell>
          <cell r="AE56" t="e">
            <v>#REF!</v>
          </cell>
          <cell r="AF56" t="e">
            <v>#REF!</v>
          </cell>
          <cell r="AG56" t="e">
            <v>#REF!</v>
          </cell>
          <cell r="AH56" t="e">
            <v>#REF!</v>
          </cell>
          <cell r="AI56" t="e">
            <v>#REF!</v>
          </cell>
          <cell r="AJ56" t="e">
            <v>#REF!</v>
          </cell>
          <cell r="AK56" t="e">
            <v>#REF!</v>
          </cell>
          <cell r="AL56" t="e">
            <v>#REF!</v>
          </cell>
          <cell r="AM56" t="e">
            <v>#REF!</v>
          </cell>
          <cell r="AN56" t="e">
            <v>#REF!</v>
          </cell>
          <cell r="AO56" t="e">
            <v>#REF!</v>
          </cell>
          <cell r="AP56" t="e">
            <v>#REF!</v>
          </cell>
        </row>
        <row r="57">
          <cell r="Y57">
            <v>1</v>
          </cell>
          <cell r="Z57">
            <v>1</v>
          </cell>
          <cell r="AA57" t="e">
            <v>#REF!</v>
          </cell>
          <cell r="AB57" t="e">
            <v>#REF!</v>
          </cell>
          <cell r="AC57" t="e">
            <v>#REF!</v>
          </cell>
          <cell r="AD57" t="e">
            <v>#REF!</v>
          </cell>
          <cell r="AE57" t="e">
            <v>#REF!</v>
          </cell>
          <cell r="AF57" t="e">
            <v>#REF!</v>
          </cell>
          <cell r="AG57" t="e">
            <v>#REF!</v>
          </cell>
          <cell r="AH57" t="e">
            <v>#REF!</v>
          </cell>
          <cell r="AI57" t="e">
            <v>#REF!</v>
          </cell>
          <cell r="AJ57" t="e">
            <v>#REF!</v>
          </cell>
          <cell r="AK57" t="e">
            <v>#REF!</v>
          </cell>
          <cell r="AL57" t="e">
            <v>#REF!</v>
          </cell>
          <cell r="AM57" t="e">
            <v>#REF!</v>
          </cell>
          <cell r="AN57" t="e">
            <v>#REF!</v>
          </cell>
          <cell r="AO57" t="e">
            <v>#REF!</v>
          </cell>
          <cell r="AP57" t="e">
            <v>#REF!</v>
          </cell>
        </row>
        <row r="58">
          <cell r="Y58">
            <v>1</v>
          </cell>
          <cell r="Z58">
            <v>1</v>
          </cell>
          <cell r="AA58" t="e">
            <v>#REF!</v>
          </cell>
          <cell r="AB58" t="e">
            <v>#REF!</v>
          </cell>
          <cell r="AC58" t="e">
            <v>#REF!</v>
          </cell>
          <cell r="AD58" t="e">
            <v>#REF!</v>
          </cell>
          <cell r="AE58" t="e">
            <v>#REF!</v>
          </cell>
          <cell r="AF58" t="e">
            <v>#REF!</v>
          </cell>
          <cell r="AG58" t="e">
            <v>#REF!</v>
          </cell>
          <cell r="AH58" t="e">
            <v>#REF!</v>
          </cell>
          <cell r="AI58" t="e">
            <v>#REF!</v>
          </cell>
          <cell r="AJ58" t="e">
            <v>#REF!</v>
          </cell>
          <cell r="AK58" t="e">
            <v>#REF!</v>
          </cell>
          <cell r="AL58" t="e">
            <v>#REF!</v>
          </cell>
          <cell r="AM58" t="e">
            <v>#REF!</v>
          </cell>
          <cell r="AN58" t="e">
            <v>#REF!</v>
          </cell>
          <cell r="AO58" t="e">
            <v>#REF!</v>
          </cell>
          <cell r="AP58" t="e">
            <v>#REF!</v>
          </cell>
        </row>
      </sheetData>
      <sheetData sheetId="24"/>
      <sheetData sheetId="25"/>
      <sheetData sheetId="26"/>
      <sheetData sheetId="27"/>
      <sheetData sheetId="28">
        <row r="2">
          <cell r="B2" t="str">
            <v>Выпуски</v>
          </cell>
        </row>
        <row r="3">
          <cell r="B3" t="str">
            <v>Годовые индексы изменения физического объема выпусков</v>
          </cell>
        </row>
        <row r="4">
          <cell r="B4" t="str">
            <v>Отраслевая структура выпусков по годам в прогнозируемом периоде</v>
          </cell>
        </row>
        <row r="5">
          <cell r="B5" t="str">
            <v xml:space="preserve">Объем отраслевых ресурсов отечественного производства </v>
          </cell>
        </row>
        <row r="6">
          <cell r="B6" t="str">
            <v xml:space="preserve">Динамика отраслевых ресурсов отечественного производства </v>
          </cell>
        </row>
        <row r="7">
          <cell r="B7" t="str">
            <v xml:space="preserve">Отраслевая структура ресурсов отечественного производства </v>
          </cell>
        </row>
        <row r="8">
          <cell r="B8" t="str">
            <v>Объем отраслевых ресурсов отечественного производства в конечном использовании</v>
          </cell>
        </row>
        <row r="9">
          <cell r="B9" t="str">
            <v>Динамика отраслевых ресурсов отечественного производства в конечном использовании</v>
          </cell>
        </row>
        <row r="10">
          <cell r="B10" t="str">
            <v>Отраслевая структура ресурсов отечественного производства в конечном использовании</v>
          </cell>
        </row>
        <row r="11">
          <cell r="B11" t="str">
            <v>Конечное потребление домашних хозяйств</v>
          </cell>
        </row>
        <row r="12">
          <cell r="B12" t="str">
            <v>Динамика конечного потребления домашних хозяйств</v>
          </cell>
        </row>
        <row r="13">
          <cell r="B13" t="str">
            <v>Отраслевая структура конечного потребления домашних хозяйств</v>
          </cell>
        </row>
        <row r="14">
          <cell r="B14" t="str">
            <v>Конечное потребление ОГУ</v>
          </cell>
        </row>
        <row r="15">
          <cell r="B15" t="str">
            <v>Динамика конечного потребления ОГУ</v>
          </cell>
        </row>
        <row r="16">
          <cell r="B16" t="str">
            <v>Отраслевая структура конечного потребления ОГУ</v>
          </cell>
        </row>
        <row r="17">
          <cell r="B17" t="str">
            <v>Изменение запасов материальных оборотных средств</v>
          </cell>
        </row>
        <row r="18">
          <cell r="B18" t="str">
            <v>Динамика изменения запасов материальных оборотных средств</v>
          </cell>
        </row>
        <row r="19">
          <cell r="B19" t="str">
            <v>Отраслевая структура изменения запасов материальных оборотных средств</v>
          </cell>
        </row>
        <row r="20">
          <cell r="B20" t="str">
            <v>Экспорт</v>
          </cell>
        </row>
        <row r="21">
          <cell r="B21" t="str">
            <v>Динамика экспорта</v>
          </cell>
        </row>
        <row r="22">
          <cell r="B22" t="str">
            <v>Отраслевая структура экспорта</v>
          </cell>
        </row>
        <row r="23">
          <cell r="B23" t="str">
            <v>Импорт</v>
          </cell>
        </row>
        <row r="24">
          <cell r="B24" t="str">
            <v>Динамика импорта</v>
          </cell>
        </row>
        <row r="25">
          <cell r="B25" t="str">
            <v>Отраслевая структура импорта</v>
          </cell>
        </row>
        <row r="26">
          <cell r="B26" t="str">
            <v>Сальдо</v>
          </cell>
        </row>
        <row r="27">
          <cell r="B27" t="str">
            <v>Динамика отраслевой потребности в инвестициях</v>
          </cell>
        </row>
        <row r="28">
          <cell r="B28" t="str">
            <v>Динамика основных фондов</v>
          </cell>
        </row>
        <row r="29">
          <cell r="B29" t="str">
            <v>Коэффициенты выбытия основных фондов</v>
          </cell>
        </row>
        <row r="30">
          <cell r="B30" t="str">
            <v>Коэффициенты обновления основных фондов</v>
          </cell>
        </row>
        <row r="31">
          <cell r="B31" t="str">
            <v>Динамика фондоотдачи</v>
          </cell>
        </row>
      </sheetData>
      <sheetData sheetId="29"/>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Конс_отчет"/>
      <sheetName val="деньги-реализ"/>
      <sheetName val="коэфф"/>
      <sheetName val="prezent"/>
      <sheetName val="Дозакл-new"/>
      <sheetName val="Rual Trade (ДОЗАКЛ)"/>
      <sheetName val="Форма РУАЛ"/>
      <sheetName val="справка_ден"/>
      <sheetName val="Пл_Сметы"/>
      <sheetName val="Операции"/>
      <sheetName val="статьи"/>
      <sheetName val="Лист1"/>
      <sheetName val="Ульянов-СМЗ"/>
      <sheetName val="Лист2"/>
      <sheetName val="Центры_затрат"/>
      <sheetName val="Деб_кред_задолж  "/>
      <sheetName val="Дозакл-new (2)"/>
      <sheetName val="c 91 сентябрь"/>
      <sheetName val="radni CF"/>
      <sheetName val="CF"/>
      <sheetName val="Data"/>
      <sheetName val="1.2 Бизнес"/>
      <sheetName val="1.2 РМС"/>
      <sheetName val="Сотекс"/>
      <sheetName val="1.2 ТРМ"/>
      <sheetName val="постоянные затраты"/>
      <sheetName val="s"/>
    </sheetNames>
    <sheetDataSet>
      <sheetData sheetId="0" refreshError="1"/>
      <sheetData sheetId="1" refreshError="1"/>
      <sheetData sheetId="2" refreshError="1">
        <row r="2">
          <cell r="B2">
            <v>29.4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эффективность"/>
      <sheetName val="оборудование"/>
      <sheetName val="график_инвестиций"/>
      <sheetName val="расчет"/>
      <sheetName val="Оборотн_кап"/>
      <sheetName val="Приб_уб"/>
      <sheetName val="Ден_поток"/>
      <sheetName val="Ден_платежи"/>
      <sheetName val="Лист3"/>
      <sheetName val="Конс_отчет"/>
      <sheetName val="деньги-реализ"/>
      <sheetName val="коэфф"/>
      <sheetName val="prezent"/>
      <sheetName val="Дозакл-new"/>
      <sheetName val="Rual Trade (ДОЗАКЛ)"/>
      <sheetName val="Форма РУАЛ"/>
      <sheetName val="справка_ден"/>
      <sheetName val="Пл_Сметы"/>
      <sheetName val="Операции"/>
      <sheetName val="статьи"/>
      <sheetName val="Лист1"/>
      <sheetName val="Ульянов-СМЗ"/>
      <sheetName val="Лист2"/>
      <sheetName val="Центры_затрат"/>
      <sheetName val="Деб_кред_задолж  "/>
      <sheetName val="????????????"/>
      <sheetName val="Усл К"/>
      <sheetName val="Прил 4"/>
      <sheetName val="С 2004 Ф"/>
      <sheetName val="№1 Осн показ"/>
      <sheetName val="№2 Динамика факта осн пок"/>
      <sheetName val="№3 Динамика ремонтов"/>
      <sheetName val="№4 Анализ ст-ти услуг  КраМЗ "/>
      <sheetName val="№4 Анализ ст-ти услуг БрАЗ"/>
      <sheetName val="№4 Анализ ст-ти услуг САЗ"/>
      <sheetName val="№4 Анализ ст-ти услуг НкАЗ"/>
      <sheetName val="№4 Анализ ст-ти услуг АГК"/>
      <sheetName val="№5 анализ сметы по филиалам"/>
      <sheetName val="№6 анализ БИЗ по филиалам"/>
      <sheetName val="№6 БИЗ(изм)"/>
      <sheetName val="№7 25 счет"/>
      <sheetName val="№8 26 счет"/>
      <sheetName val="№9 Расш услуг"/>
      <sheetName val="№9 Расш услуг КраМЗ(изм)"/>
      <sheetName val="№10 Доп передан затраты "/>
      <sheetName val="№11 Сведения об авансах"/>
      <sheetName val="№12 Отчет по движению"/>
      <sheetName val="№13 Анализ МТО закупки списание"/>
      <sheetName val="№14 Анализ ФОТ "/>
      <sheetName val="№15 Наруш тр дисц"/>
      <sheetName val="№16 Анализ заболев"/>
      <sheetName val="№17 Меропр по охр труда "/>
      <sheetName val="№18 ТМЦ"/>
      <sheetName val="№18 ТМЦ(изм)"/>
      <sheetName val="Д_коммерческий"/>
      <sheetName val="ТЭР"/>
      <sheetName val="____________"/>
      <sheetName val="s"/>
      <sheetName val="Info"/>
      <sheetName val="FES"/>
      <sheetName val="2001"/>
      <sheetName val="Контроль"/>
      <sheetName val="БДДС_нов"/>
      <sheetName val="цены цехов"/>
      <sheetName val="Макро"/>
      <sheetName val="?????"/>
      <sheetName val="СВОД"/>
      <sheetName val="балансAL"/>
      <sheetName val="XRates"/>
    </sheetNames>
    <sheetDataSet>
      <sheetData sheetId="0" refreshError="1"/>
      <sheetData sheetId="1" refreshError="1">
        <row r="1">
          <cell r="D1">
            <v>22</v>
          </cell>
        </row>
        <row r="2">
          <cell r="D2">
            <v>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Ifood 50"/>
      <sheetName val="ИПЦ-2011-50"/>
      <sheetName val="df04-07"/>
      <sheetName val="50 (2)"/>
      <sheetName val="Мир _цены"/>
      <sheetName val="df08-25"/>
      <sheetName val="уголь-мазут"/>
      <sheetName val="электро-11"/>
      <sheetName val="пч-25"/>
      <sheetName val="2025-ИПЦ-ЖКХ-жд"/>
      <sheetName val="1999-veca"/>
      <sheetName val="ИЦПМЭ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2345"/>
      <sheetName val="ЛЗ2"/>
      <sheetName val="ЛЗ2ф"/>
      <sheetName val="Info"/>
      <sheetName val="T"/>
      <sheetName val="T по видам"/>
      <sheetName val="TVC"/>
      <sheetName val="ОЕ"/>
      <sheetName val="Себестоимость производства"/>
      <sheetName val="Себестоимость продаж"/>
      <sheetName val="Прибыль (NP)"/>
      <sheetName val="Производство"/>
      <sheetName val="Загрузка оборудования"/>
      <sheetName val="Продажи"/>
      <sheetName val="Цены ГП (EXW с НДС)"/>
      <sheetName val="Выручка и поступления"/>
      <sheetName val="Персонал"/>
      <sheetName val="ГСМ общие"/>
      <sheetName val="Электро"/>
      <sheetName val="Пар"/>
      <sheetName val="Бумага"/>
      <sheetName val="Картон"/>
      <sheetName val="Поставки"/>
      <sheetName val="ДЗ"/>
      <sheetName val="КЗ"/>
      <sheetName val="Налоги и сборы"/>
      <sheetName val="Цены на сырьё"/>
      <sheetName val="Т(гист)"/>
      <sheetName val="ТVC(гист)"/>
      <sheetName val="OE(гист)"/>
      <sheetName val="NP(гист)"/>
      <sheetName val="Продажи м2(гист)"/>
      <sheetName val="Продажи тыс. руб.(гист)"/>
      <sheetName val="ФОТ(гист)"/>
      <sheetName val="Числ(гист)"/>
      <sheetName val="ЗПл(гист)"/>
      <sheetName val="коэфф"/>
      <sheetName val="Поставщики сырья"/>
      <sheetName val="Existing 2 units"/>
      <sheetName val="Gas consumption"/>
      <sheetName val="Power (unit LISA)"/>
      <sheetName val="Inputs"/>
      <sheetName val="Key_assumptions"/>
      <sheetName val="Штат"/>
      <sheetName val="Инцинденты"/>
      <sheetName val="Ремонт"/>
      <sheetName val="Выбросы"/>
      <sheetName val="Котельная"/>
      <sheetName val="Key_assumption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7 (2)"/>
      <sheetName val="Лист13"/>
    </sheetNames>
    <sheetDataSet>
      <sheetData sheetId="0">
        <row r="8">
          <cell r="D8">
            <v>11363235.119999999</v>
          </cell>
        </row>
      </sheetData>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Гр5(о)"/>
      <sheetName val="Гр1(98_00)"/>
      <sheetName val="Гр1(99_00)"/>
      <sheetName val="Гр2"/>
      <sheetName val="Гр2(06)"/>
      <sheetName val="Гр3"/>
      <sheetName val="Прод(Непр)"/>
      <sheetName val="Гр4"/>
      <sheetName val="Гр4(06)"/>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Перечень"/>
      <sheetName val="Шифры"/>
      <sheetName val="Позиция"/>
      <sheetName val="ПереКодник"/>
      <sheetName val="Основная"/>
      <sheetName val="Модули"/>
      <sheetName val="???????"/>
      <sheetName val="Январь"/>
      <sheetName val="коэфф"/>
      <sheetName val="цены"/>
      <sheetName val="Справочник"/>
      <sheetName val="июнь9"/>
      <sheetName val="Калькуляции"/>
      <sheetName val="Расх.коэфф, полная себ-ть"/>
      <sheetName val="балансAL"/>
      <sheetName val="2002(v2)"/>
      <sheetName val="sverxtip"/>
      <sheetName val="Personnel"/>
      <sheetName val="SMetstrait"/>
      <sheetName val="предоплата"/>
      <sheetName val="Предположения"/>
      <sheetName val="БДР"/>
      <sheetName val="60-2"/>
      <sheetName val="60"/>
      <sheetName val="76"/>
      <sheetName val="база"/>
      <sheetName val="Корректирующие Таблицы"/>
      <sheetName val="сырье"/>
      <sheetName val="Форма1"/>
      <sheetName val="постоянные затраты"/>
      <sheetName val="CHP on PES"/>
      <sheetName val="АЧ"/>
      <sheetName val="_______"/>
      <sheetName val="Июль"/>
      <sheetName val="2004"/>
      <sheetName val="??????"/>
      <sheetName val="План"/>
      <sheetName val="Ввод"/>
      <sheetName val="Неделя"/>
      <sheetName val="Справочники"/>
      <sheetName val="Приложение 15"/>
      <sheetName val="ШР -в расчет"/>
      <sheetName val="Списки1"/>
      <sheetName val="Кл предприятий"/>
      <sheetName val="БП Ф"/>
      <sheetName val="Пери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Конс_отчет"/>
      <sheetName val="деньги-реализ"/>
      <sheetName val="коэфф"/>
      <sheetName val="prezent"/>
      <sheetName val="Дозакл-new"/>
      <sheetName val="Rual Trade (ДОЗАКЛ)"/>
      <sheetName val="Форма РУАЛ"/>
      <sheetName val="справка_ден"/>
      <sheetName val="Пл_Сметы"/>
      <sheetName val="Операции"/>
      <sheetName val="статьи"/>
      <sheetName val="Лист1"/>
      <sheetName val="Ульянов-СМЗ"/>
      <sheetName val="Лист2"/>
      <sheetName val="Центры_затрат"/>
      <sheetName val="Деб_кред_задолж  "/>
      <sheetName val="Дозакл-new (2)"/>
      <sheetName val="c 91 сентябрь"/>
      <sheetName val="radni CF"/>
      <sheetName val="CF"/>
      <sheetName val="Data"/>
      <sheetName val="1.2 Бизнес"/>
      <sheetName val="1.2 РМС"/>
      <sheetName val="Сотекс"/>
      <sheetName val="1.2 ТРМ"/>
      <sheetName val="постоянные затраты"/>
      <sheetName val="s"/>
    </sheetNames>
    <sheetDataSet>
      <sheetData sheetId="0" refreshError="1"/>
      <sheetData sheetId="1" refreshError="1"/>
      <sheetData sheetId="2" refreshError="1">
        <row r="2">
          <cell r="B2">
            <v>29.4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2002(v1)"/>
      <sheetName val="Инф99"/>
      <sheetName val="2002(v2)"/>
      <sheetName val="I"/>
      <sheetName val="Печv1"/>
      <sheetName val="Печv2 "/>
      <sheetName val="ПечМОНv1"/>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Прибыль"/>
      <sheetName val="Баланс (2)"/>
      <sheetName val="ПРиЗ _ГОД"/>
      <sheetName val="2002"/>
      <sheetName val="ПРиЗ_12мес"/>
      <sheetName val="ПРиЗ _Январь"/>
      <sheetName val="ПРиЗ _Февраль"/>
      <sheetName val="ПРиЗ _Март"/>
      <sheetName val="ПРиЗ _Апрель"/>
      <sheetName val="ПРиЗ _Май"/>
      <sheetName val="ПРиЗ _Июль"/>
      <sheetName val="ПРиЗ _Июнь"/>
      <sheetName val="ПРиЗ _Август"/>
      <sheetName val="ПРиЗ _Сентябрь"/>
      <sheetName val="ПРиЗ _Октябрь"/>
      <sheetName val="ПРиЗ _Ноябрь"/>
      <sheetName val="ПРиЗ _Декабрь"/>
      <sheetName val="Баланс"/>
      <sheetName val="Финплан_январь"/>
      <sheetName val="Финплан_февраль"/>
      <sheetName val="Финплан_март"/>
      <sheetName val="Финплан_апрель"/>
      <sheetName val="Финплан_май"/>
      <sheetName val="Финплан_июнь"/>
      <sheetName val="Финплан_июль"/>
      <sheetName val="Финплан_август"/>
      <sheetName val="Финплан_сентябрь"/>
      <sheetName val="Финплан_октябрь"/>
      <sheetName val="Финплан_ноябрь"/>
      <sheetName val="Финплан_декабрь"/>
      <sheetName val="Финплан_ИТОГО"/>
      <sheetName val="Финплан 12мес"/>
      <sheetName val="Балансначало"/>
      <sheetName val="Калькуляции"/>
      <sheetName val="#ССЫЛКА"/>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расч"/>
      <sheetName val="ИПЦ-7,5"/>
      <sheetName val="ИПЦ-база"/>
      <sheetName val="df08-12"/>
      <sheetName val="df13-17-расч"/>
      <sheetName val="печ-1-0"/>
      <sheetName val="уголь-мазут"/>
      <sheetName val="электро -расч"/>
      <sheetName val="электр - 21.04-д03"/>
      <sheetName val="Мир _цен"/>
      <sheetName val="пч-2030"/>
      <sheetName val="2030-ИПЦ"/>
      <sheetName val="df18-30 "/>
      <sheetName val="vec"/>
      <sheetName val="ИЦПМЭР"/>
      <sheetName val="df04-07"/>
      <sheetName val="ИПЦ-2"/>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Лист1"/>
      <sheetName val="прибыль"/>
      <sheetName val="ОПР"/>
      <sheetName val="Химикаты"/>
      <sheetName val="ОХР"/>
      <sheetName val="ФОТ"/>
      <sheetName val="Баланс"/>
      <sheetName val="Удельники "/>
      <sheetName val="топливо"/>
      <sheetName val="работы и услуги произв. "/>
      <sheetName val="главная"/>
      <sheetName val="7"/>
      <sheetName val="8"/>
      <sheetName val="9"/>
      <sheetName val="10"/>
      <sheetName val="11"/>
      <sheetName val="12"/>
      <sheetName val="15"/>
      <sheetName val="16"/>
      <sheetName val="17"/>
      <sheetName val="19"/>
      <sheetName val="19.1"/>
      <sheetName val="19.2"/>
      <sheetName val="20"/>
      <sheetName val="20.1-2"/>
      <sheetName val="20.1.3-4"/>
      <sheetName val="21"/>
      <sheetName val="21.2"/>
      <sheetName val="21.4"/>
      <sheetName val="22"/>
      <sheetName val="24.1"/>
      <sheetName val="28"/>
      <sheetName val="28.1"/>
      <sheetName val="28.2"/>
      <sheetName val="П1.28.3"/>
    </sheetNames>
    <sheetDataSet>
      <sheetData sheetId="0"/>
      <sheetData sheetId="1">
        <row r="30">
          <cell r="E30">
            <v>482.51599999999996</v>
          </cell>
        </row>
      </sheetData>
      <sheetData sheetId="2">
        <row r="48">
          <cell r="C48">
            <v>68240.52800000002</v>
          </cell>
        </row>
      </sheetData>
      <sheetData sheetId="3"/>
      <sheetData sheetId="4"/>
      <sheetData sheetId="5">
        <row r="5">
          <cell r="H5">
            <v>7909.4666690207996</v>
          </cell>
        </row>
      </sheetData>
      <sheetData sheetId="6">
        <row r="4">
          <cell r="D4">
            <v>167195</v>
          </cell>
        </row>
      </sheetData>
      <sheetData sheetId="7"/>
      <sheetData sheetId="8"/>
      <sheetData sheetId="9">
        <row r="10">
          <cell r="D10" t="e">
            <v>#REF!</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ПРОГНОЗ_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Лист 1"/>
      <sheetName val="Лист2"/>
      <sheetName val="Лист3"/>
      <sheetName val="Лист4"/>
      <sheetName val="Лист4.1"/>
      <sheetName val="Лист5"/>
      <sheetName val="Лист6"/>
      <sheetName val="Лист7"/>
      <sheetName val="Лист 7.1 Потери (1)"/>
      <sheetName val="Лист7.1.Потери (2)"/>
      <sheetName val="Инд.тариф ( 1пг 2017)"/>
      <sheetName val="Инд. тариф (2пг+1пг  2017)"/>
      <sheetName val="Лист П.1"/>
      <sheetName val="Лист П.2"/>
      <sheetName val="Лист8"/>
      <sheetName val="объёмники"/>
      <sheetName val="потери  2017"/>
    </sheetNames>
    <sheetDataSet>
      <sheetData sheetId="0">
        <row r="1">
          <cell r="B1" t="str">
            <v>ОАО "Селенгинский ЦКК" 2017г.</v>
          </cell>
        </row>
      </sheetData>
      <sheetData sheetId="1"/>
      <sheetData sheetId="2"/>
      <sheetData sheetId="3"/>
      <sheetData sheetId="4">
        <row r="17">
          <cell r="J17">
            <v>0</v>
          </cell>
        </row>
        <row r="25">
          <cell r="L25">
            <v>0</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Контакты"/>
      <sheetName val="1"/>
      <sheetName val="Результаты загрузки"/>
      <sheetName val="Комментарии"/>
      <sheetName val="Проверка"/>
      <sheetName val="modProv"/>
      <sheetName val="Файлы"/>
      <sheetName val="REESTR_MO"/>
      <sheetName val="REESTR_ORG"/>
      <sheetName val="REESTR_FILTERED"/>
      <sheetName val="tech"/>
      <sheetName val="TECHSHEET"/>
      <sheetName val="PLAN_2011"/>
      <sheetName val="ORG_DATA_REGION"/>
      <sheetName val="DATA_REGION"/>
      <sheetName val="NONUNIQUE_VTOP"/>
      <sheetName val="modMainSheet"/>
      <sheetName val="modOpen"/>
      <sheetName val="modLoad_Svod"/>
      <sheetName val="modFolder"/>
      <sheetName val="modValidate_Atom"/>
      <sheetName val="modfrmRegion"/>
      <sheetName val="modfrmReestr"/>
      <sheetName val="modReestr"/>
      <sheetName val="modDataRegion"/>
      <sheetName val="modCommandButton"/>
      <sheetName val="modData_TOPL_QX"/>
      <sheetName val="modfrmW1XORGs"/>
      <sheetName val="modfrmNonUniqueVTOP"/>
      <sheetName val="modUpdTemplMain"/>
    </sheetNames>
    <sheetDataSet>
      <sheetData sheetId="0">
        <row r="3">
          <cell r="B3" t="str">
            <v>Версия 1.0</v>
          </cell>
        </row>
      </sheetData>
      <sheetData sheetId="1" refreshError="1"/>
      <sheetData sheetId="2" refreshError="1"/>
      <sheetData sheetId="3"/>
      <sheetData sheetId="4"/>
      <sheetData sheetId="5" refreshError="1"/>
      <sheetData sheetId="6" refreshError="1"/>
      <sheetData sheetId="7" refreshError="1"/>
      <sheetData sheetId="8" refreshError="1"/>
      <sheetData sheetId="9">
        <row r="1">
          <cell r="B1" t="str">
            <v>В указанной папке файлов не найдено!!!</v>
          </cell>
        </row>
      </sheetData>
      <sheetData sheetId="10">
        <row r="2">
          <cell r="D2" t="str">
            <v>Баргузинский муниципальный район</v>
          </cell>
        </row>
      </sheetData>
      <sheetData sheetId="11" refreshError="1"/>
      <sheetData sheetId="12" refreshError="1"/>
      <sheetData sheetId="13" refreshError="1"/>
      <sheetData sheetId="14">
        <row r="1">
          <cell r="B1" t="str">
            <v>да</v>
          </cell>
          <cell r="C1" t="str">
            <v>Передача+Сбыт</v>
          </cell>
          <cell r="D1" t="str">
            <v>Уголь</v>
          </cell>
        </row>
        <row r="2">
          <cell r="B2" t="str">
            <v>нет</v>
          </cell>
          <cell r="C2" t="str">
            <v>Передача</v>
          </cell>
          <cell r="D2" t="str">
            <v>Газ природный</v>
          </cell>
        </row>
        <row r="3">
          <cell r="C3" t="str">
            <v>производство (комбинированная выработка)+передача+сбыт</v>
          </cell>
          <cell r="D3" t="str">
            <v>Газ сжиженный</v>
          </cell>
        </row>
        <row r="4">
          <cell r="C4" t="str">
            <v>производство (комбинированная выработка)+передача</v>
          </cell>
          <cell r="D4" t="str">
            <v>Мазут</v>
          </cell>
        </row>
        <row r="5">
          <cell r="C5" t="str">
            <v>производство (комбинированная выработка)+сбыт</v>
          </cell>
          <cell r="D5" t="str">
            <v>Дизельное топливо</v>
          </cell>
        </row>
        <row r="6">
          <cell r="C6" t="str">
            <v>производство комбинированная выработка</v>
          </cell>
          <cell r="D6" t="str">
            <v>Нефть</v>
          </cell>
        </row>
        <row r="7">
          <cell r="C7" t="str">
            <v>производство (некомбинированная выработка)+передача+сбыт</v>
          </cell>
          <cell r="D7" t="str">
            <v>Электроэнергия</v>
          </cell>
        </row>
        <row r="8">
          <cell r="C8" t="str">
            <v>производство (некомбинированная выработка)+передача</v>
          </cell>
        </row>
        <row r="9">
          <cell r="C9" t="str">
            <v>производство (некомбинированная выработка)+сбыт</v>
          </cell>
        </row>
        <row r="10">
          <cell r="C10" t="str">
            <v>производство (некомбинированная выработка)</v>
          </cell>
        </row>
      </sheetData>
      <sheetData sheetId="15">
        <row r="2">
          <cell r="C2">
            <v>1191.18</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оглавление"/>
      <sheetName val="1"/>
      <sheetName val="1.1.2"/>
      <sheetName val="1.2.2."/>
      <sheetName val="1.3."/>
      <sheetName val="1.5"/>
      <sheetName val="1.6"/>
      <sheetName val="3"/>
      <sheetName val="2"/>
      <sheetName val="2.1"/>
      <sheetName val="2.2"/>
      <sheetName val="2.1(2)"/>
      <sheetName val="1.4"/>
      <sheetName val="4эсб"/>
      <sheetName val="5"/>
      <sheetName val="6"/>
      <sheetName val="12"/>
      <sheetName val="13э"/>
      <sheetName val="15"/>
      <sheetName val="сч. 25"/>
      <sheetName val="15 (2)"/>
      <sheetName val="16"/>
      <sheetName val="17"/>
      <sheetName val="18.2"/>
      <sheetName val="1.20"/>
      <sheetName val="1.20 (неверн.)"/>
      <sheetName val="1.20.3"/>
      <sheetName val="1.21.1"/>
      <sheetName val="Прилож-е1.21.1"/>
      <sheetName val="24 (средний)"/>
      <sheetName val="24 (средний) (2)"/>
      <sheetName val="З.плата(25.1)2010"/>
      <sheetName val="Зпл. (25,1) инж РУ-1 (19%)2010г"/>
      <sheetName val="Зпл. (25,1) инж РУ-1 (19%)2012"/>
      <sheetName val="Зпл.осн. ИТР ЭРЦ"/>
      <sheetName val="Зпл.осн. ИТР ЭРЦ 2012"/>
      <sheetName val="Зпл.(25.3)дэм ТЭС 2012г."/>
      <sheetName val="З.пл (25.4)2011в 2012 небудет"/>
      <sheetName val="З.плата РЗиА2011"/>
      <sheetName val="З.плата РЗиА (2012)"/>
      <sheetName val="З.плата осн.2012"/>
      <sheetName val="З.плата осн.2011"/>
      <sheetName val="Зпл.осн. РУ-1 (19%)2012"/>
      <sheetName val="Зпл.осн. РУ-1 (19%)2011"/>
      <sheetName val="% к включению зарплату"/>
      <sheetName val="сч.25.4.2012"/>
      <sheetName val="сч.25.11д2010"/>
      <sheetName val="сч.25.11д2012"/>
      <sheetName val="сч.25.11е2010"/>
      <sheetName val="сч.25.11е2012"/>
      <sheetName val="сч.25.11 е(с.м)2010"/>
      <sheetName val="сч.25.11 е(с.м)2012"/>
      <sheetName val="сч.25.10"/>
      <sheetName val="Аморт"/>
      <sheetName val="свод материалов"/>
      <sheetName val="материалы ЭТЛ"/>
      <sheetName val="сводный расчет  по запчаст2012"/>
      <sheetName val="сводный расчет  по запчастя "/>
      <sheetName val="Цены"/>
      <sheetName val="% общехоз."/>
      <sheetName val="Тариф на передачу эл.эн"/>
    </sheetNames>
    <definedNames>
      <definedName name="cc" refersTo="#ССЫЛКА!"/>
      <definedName name="cjv" refersTo="#ССЫЛКА!"/>
      <definedName name="CompOt" refersTo="#ССЫЛКА!"/>
      <definedName name="CompRas" refersTo="#ССЫЛКА!"/>
      <definedName name="ew" refersTo="#ССЫЛКА!"/>
      <definedName name="fg" refersTo="#ССЫЛКА!"/>
      <definedName name="hghjgjgj" refersTo="#ССЫЛКА!"/>
      <definedName name="k" refersTo="#ССЫЛКА!"/>
      <definedName name="zoja"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прок" refersTo="#ССЫЛКА!"/>
      <definedName name="с" refersTo="#ССЫЛКА!"/>
      <definedName name="сс" refersTo="#ССЫЛКА!"/>
      <definedName name="сссс" refersTo="#ССЫЛКА!"/>
      <definedName name="ссы" refersTo="#ССЫЛКА!"/>
      <definedName name="у" refersTo="#ССЫЛКА!"/>
      <definedName name="условные" refersTo="#ССЫЛКА!"/>
      <definedName name="УФ" refersTo="#ССЫЛКА!"/>
      <definedName name="ц" refersTo="#ССЫЛКА!"/>
      <definedName name="цу" refersTo="#ССЫЛКА!"/>
      <definedName name="цуа" refersTo="#ССЫЛКА!"/>
      <definedName name="ыв" refersTo="#ССЫЛКА!"/>
      <definedName name="ыыыы" refersTo="#ССЫЛКА!"/>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еречень"/>
      <sheetName val="П1.7"/>
      <sheetName val="ТЭ 2011"/>
      <sheetName val="ТЭ 2013"/>
      <sheetName val="П1.8"/>
      <sheetName val="П1.9"/>
      <sheetName val="топл на 2013"/>
      <sheetName val="П1.10"/>
      <sheetName val="отчет топл с РСТ"/>
      <sheetName val="П1.11"/>
      <sheetName val="топл за 2011"/>
      <sheetName val="П1.12-+"/>
      <sheetName val="П1.12-+ (в РСТ 12.07.12г)"/>
      <sheetName val="цена ээ"/>
      <sheetName val="ЭЭ11"/>
      <sheetName val="П1.14"/>
      <sheetName val="ВН2011"/>
      <sheetName val="вода2011"/>
      <sheetName val="вода2013"/>
      <sheetName val="Н УР ХОВ"/>
      <sheetName val="П1.15"/>
      <sheetName val="Хим"/>
      <sheetName val="1С хим"/>
      <sheetName val="цены Х"/>
      <sheetName val="ОТ"/>
      <sheetName val="СК цены ОТ"/>
      <sheetName val="УПХ"/>
      <sheetName val="уборка"/>
      <sheetName val="РЗ Уб"/>
      <sheetName val="П1.16"/>
      <sheetName val="н ч общ"/>
      <sheetName val="% неяв."/>
      <sheetName val="П1.17"/>
      <sheetName val="ОА ТЭС"/>
      <sheetName val="ОА ТЭС по запросу Минэнерг"/>
      <sheetName val="выбросы"/>
      <sheetName val="К выбр"/>
      <sheetName val="П.1.19 СВ"/>
      <sheetName val="П.1.19 Кон"/>
      <sheetName val="П1.19"/>
      <sheetName val="П1.20"/>
      <sheetName val="П1.20.2"/>
      <sheetName val="П1.21"/>
      <sheetName val="П1.21.2"/>
      <sheetName val="П1.28"/>
      <sheetName val="П1.28.2"/>
      <sheetName val="ставки по РСТ"/>
      <sheetName val="П1.16 СВ"/>
      <sheetName val="ВО ТЭС за 2011"/>
      <sheetName val="ВО ХВО ка за 2011"/>
    </sheetNames>
    <sheetDataSet>
      <sheetData sheetId="0"/>
      <sheetData sheetId="1"/>
      <sheetData sheetId="2"/>
      <sheetData sheetId="3"/>
      <sheetData sheetId="4">
        <row r="1">
          <cell r="A1" t="str">
            <v>ОАО "Селенгинский ЦКК"</v>
          </cell>
        </row>
      </sheetData>
      <sheetData sheetId="5"/>
      <sheetData sheetId="6"/>
      <sheetData sheetId="7">
        <row r="51">
          <cell r="A51" t="str">
            <v>Исполнитель: Е.В. Зингер 8(30138) 73-0-41</v>
          </cell>
        </row>
      </sheetData>
      <sheetData sheetId="8">
        <row r="13">
          <cell r="E13">
            <v>2011</v>
          </cell>
        </row>
        <row r="14">
          <cell r="E14" t="str">
            <v>12 месяцев</v>
          </cell>
        </row>
      </sheetData>
      <sheetData sheetId="9"/>
      <sheetData sheetId="10">
        <row r="22">
          <cell r="C22">
            <v>177304.50283799999</v>
          </cell>
        </row>
      </sheetData>
      <sheetData sheetId="11">
        <row r="1">
          <cell r="A1" t="str">
            <v>ОАО "Селенгинский ЦКК"</v>
          </cell>
        </row>
      </sheetData>
      <sheetData sheetId="12" refreshError="1"/>
      <sheetData sheetId="13">
        <row r="24">
          <cell r="N24">
            <v>3019758</v>
          </cell>
        </row>
      </sheetData>
      <sheetData sheetId="14">
        <row r="24">
          <cell r="N24">
            <v>3019758</v>
          </cell>
        </row>
      </sheetData>
      <sheetData sheetId="15">
        <row r="24">
          <cell r="N24">
            <v>3019758</v>
          </cell>
        </row>
      </sheetData>
      <sheetData sheetId="16">
        <row r="24">
          <cell r="N24">
            <v>3019758</v>
          </cell>
        </row>
      </sheetData>
      <sheetData sheetId="17">
        <row r="24">
          <cell r="N24">
            <v>3019758</v>
          </cell>
        </row>
      </sheetData>
      <sheetData sheetId="18">
        <row r="24">
          <cell r="N24">
            <v>3019758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G2" t="str">
            <v>Да</v>
          </cell>
          <cell r="H2" t="str">
            <v>с ОРЭМ</v>
          </cell>
        </row>
        <row r="3">
          <cell r="G3" t="str">
            <v>Нет</v>
          </cell>
          <cell r="H3" t="str">
            <v xml:space="preserve">от ГП первого уровня </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st.govrb.ru/modules.php?name=Content&amp;pa=showpage&amp;pid=13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zoomScale="75" zoomScaleNormal="75" workbookViewId="0">
      <pane xSplit="1" ySplit="5" topLeftCell="B6" activePane="bottomRight" state="frozen"/>
      <selection pane="topRight" activeCell="C1" sqref="C1"/>
      <selection pane="bottomLeft" activeCell="A8" sqref="A8"/>
      <selection pane="bottomRight" sqref="A1:XFD1048576"/>
    </sheetView>
  </sheetViews>
  <sheetFormatPr defaultRowHeight="15.75"/>
  <cols>
    <col min="1" max="1" width="4.5703125" style="37" customWidth="1"/>
    <col min="2" max="2" width="9.42578125" style="2" customWidth="1"/>
    <col min="3" max="3" width="51.42578125" style="2" customWidth="1"/>
    <col min="4" max="4" width="17" style="2" customWidth="1"/>
    <col min="5" max="5" width="17.85546875" style="3" customWidth="1"/>
    <col min="6" max="6" width="17" style="3" customWidth="1"/>
    <col min="7" max="7" width="40.42578125" style="2" customWidth="1"/>
    <col min="8" max="16384" width="9.140625" style="2"/>
  </cols>
  <sheetData>
    <row r="1" spans="1:7">
      <c r="B1" s="2" t="s">
        <v>0</v>
      </c>
    </row>
    <row r="2" spans="1:7">
      <c r="A2" s="5"/>
      <c r="B2" s="4" t="s">
        <v>9</v>
      </c>
    </row>
    <row r="3" spans="1:7">
      <c r="A3" s="5"/>
    </row>
    <row r="4" spans="1:7" ht="20.25" thickBot="1">
      <c r="A4" s="269" t="s">
        <v>57</v>
      </c>
      <c r="B4" s="270"/>
      <c r="C4" s="270"/>
      <c r="D4" s="270"/>
      <c r="E4" s="270"/>
      <c r="F4" s="270"/>
      <c r="G4" s="270"/>
    </row>
    <row r="5" spans="1:7" ht="38.25" customHeight="1" thickBot="1">
      <c r="A5" s="38"/>
      <c r="B5" s="14" t="s">
        <v>1</v>
      </c>
      <c r="C5" s="15" t="s">
        <v>2</v>
      </c>
      <c r="D5" s="14" t="s">
        <v>3</v>
      </c>
      <c r="E5" s="16" t="s">
        <v>113</v>
      </c>
      <c r="F5" s="18" t="s">
        <v>114</v>
      </c>
      <c r="G5" s="17" t="s">
        <v>10</v>
      </c>
    </row>
    <row r="6" spans="1:7" ht="33.75" customHeight="1" thickBot="1">
      <c r="A6" s="263" t="s">
        <v>116</v>
      </c>
      <c r="B6" s="264"/>
      <c r="C6" s="264"/>
      <c r="D6" s="264"/>
      <c r="E6" s="264"/>
      <c r="F6" s="264"/>
      <c r="G6" s="265"/>
    </row>
    <row r="7" spans="1:7" ht="66" customHeight="1" thickBot="1">
      <c r="A7" s="39"/>
      <c r="B7" s="19">
        <v>1</v>
      </c>
      <c r="C7" s="35" t="s">
        <v>52</v>
      </c>
      <c r="D7" s="19" t="s">
        <v>5</v>
      </c>
      <c r="E7" s="28">
        <v>8.9644999999999992</v>
      </c>
      <c r="F7" s="25">
        <v>9.7469999999999999</v>
      </c>
      <c r="G7" s="30" t="s">
        <v>115</v>
      </c>
    </row>
    <row r="8" spans="1:7" ht="67.5" customHeight="1" thickBot="1">
      <c r="A8" s="39"/>
      <c r="B8" s="31">
        <f>B7+1</f>
        <v>2</v>
      </c>
      <c r="C8" s="35" t="s">
        <v>53</v>
      </c>
      <c r="D8" s="31" t="s">
        <v>6</v>
      </c>
      <c r="E8" s="21">
        <v>3.8999999999999998E-3</v>
      </c>
      <c r="F8" s="34">
        <v>4.1999999999999997E-3</v>
      </c>
      <c r="G8" s="23" t="s">
        <v>115</v>
      </c>
    </row>
    <row r="9" spans="1:7" ht="49.5" customHeight="1" thickBot="1">
      <c r="A9" s="39"/>
      <c r="B9" s="31">
        <f t="shared" ref="B9:B12" si="0">B8+1</f>
        <v>3</v>
      </c>
      <c r="C9" s="35" t="s">
        <v>54</v>
      </c>
      <c r="D9" s="31" t="s">
        <v>6</v>
      </c>
      <c r="E9" s="21">
        <v>1.83E-2</v>
      </c>
      <c r="F9" s="34">
        <v>1.9800000000000002E-2</v>
      </c>
      <c r="G9" s="23" t="s">
        <v>115</v>
      </c>
    </row>
    <row r="10" spans="1:7" ht="72.75" customHeight="1" thickBot="1">
      <c r="A10" s="39"/>
      <c r="B10" s="31">
        <f t="shared" si="0"/>
        <v>4</v>
      </c>
      <c r="C10" s="35" t="s">
        <v>51</v>
      </c>
      <c r="D10" s="31" t="s">
        <v>5</v>
      </c>
      <c r="E10" s="21">
        <v>69.811099999999996</v>
      </c>
      <c r="F10" s="34">
        <v>76.071399999999997</v>
      </c>
      <c r="G10" s="23" t="s">
        <v>115</v>
      </c>
    </row>
    <row r="11" spans="1:7" ht="69" customHeight="1" thickBot="1">
      <c r="A11" s="39"/>
      <c r="B11" s="31">
        <f t="shared" si="0"/>
        <v>5</v>
      </c>
      <c r="C11" s="35" t="s">
        <v>50</v>
      </c>
      <c r="D11" s="31" t="s">
        <v>6</v>
      </c>
      <c r="E11" s="21">
        <v>3.0599999999999999E-2</v>
      </c>
      <c r="F11" s="34">
        <v>3.3099999999999997E-2</v>
      </c>
      <c r="G11" s="23" t="s">
        <v>115</v>
      </c>
    </row>
    <row r="12" spans="1:7" ht="52.5" customHeight="1" thickBot="1">
      <c r="A12" s="39"/>
      <c r="B12" s="20">
        <f t="shared" si="0"/>
        <v>6</v>
      </c>
      <c r="C12" s="35" t="s">
        <v>49</v>
      </c>
      <c r="D12" s="20" t="s">
        <v>6</v>
      </c>
      <c r="E12" s="32">
        <v>0.14230000000000001</v>
      </c>
      <c r="F12" s="26">
        <v>0.15479999999999999</v>
      </c>
      <c r="G12" s="33" t="s">
        <v>115</v>
      </c>
    </row>
    <row r="13" spans="1:7" ht="16.5" thickBot="1">
      <c r="A13" s="266" t="s">
        <v>117</v>
      </c>
      <c r="B13" s="267"/>
      <c r="C13" s="267"/>
      <c r="D13" s="267"/>
      <c r="E13" s="267"/>
      <c r="F13" s="267"/>
      <c r="G13" s="268"/>
    </row>
    <row r="14" spans="1:7" ht="48" customHeight="1" thickBot="1">
      <c r="A14" s="39"/>
      <c r="B14" s="19">
        <v>7</v>
      </c>
      <c r="C14" s="35" t="s">
        <v>7</v>
      </c>
      <c r="D14" s="27" t="s">
        <v>55</v>
      </c>
      <c r="E14" s="28">
        <v>2.1317499999999998</v>
      </c>
      <c r="F14" s="29">
        <v>2.1317499999999998</v>
      </c>
      <c r="G14" s="30" t="s">
        <v>118</v>
      </c>
    </row>
    <row r="15" spans="1:7" ht="48" thickBot="1">
      <c r="A15" s="39"/>
      <c r="B15" s="20">
        <v>8</v>
      </c>
      <c r="C15" s="35" t="s">
        <v>8</v>
      </c>
      <c r="D15" s="20" t="s">
        <v>55</v>
      </c>
      <c r="E15" s="22">
        <v>2.1424099999999999</v>
      </c>
      <c r="F15" s="26">
        <v>3.0030000000000001</v>
      </c>
      <c r="G15" s="24" t="s">
        <v>118</v>
      </c>
    </row>
    <row r="16" spans="1:7" ht="31.5">
      <c r="A16" s="10">
        <v>9</v>
      </c>
      <c r="B16" s="11"/>
      <c r="C16" s="11"/>
      <c r="D16" s="12" t="s">
        <v>55</v>
      </c>
      <c r="E16" s="10">
        <v>1.88063</v>
      </c>
      <c r="F16" s="13">
        <v>1.988024</v>
      </c>
      <c r="G16" s="11" t="s">
        <v>56</v>
      </c>
    </row>
    <row r="17" spans="1:9">
      <c r="A17" s="40"/>
      <c r="B17" s="7"/>
      <c r="C17" s="7"/>
      <c r="D17" s="8"/>
      <c r="E17" s="9"/>
      <c r="F17" s="9"/>
      <c r="G17" s="8"/>
    </row>
    <row r="18" spans="1:9">
      <c r="A18" s="40"/>
      <c r="B18" s="6" t="s">
        <v>12</v>
      </c>
      <c r="D18" s="1" t="s">
        <v>11</v>
      </c>
      <c r="E18" s="9"/>
      <c r="F18" s="9"/>
      <c r="G18" s="8"/>
    </row>
    <row r="19" spans="1:9">
      <c r="A19" s="40"/>
      <c r="B19" s="7"/>
      <c r="C19" s="7"/>
      <c r="D19" s="8"/>
      <c r="E19" s="9"/>
      <c r="F19" s="9"/>
      <c r="G19" s="8"/>
    </row>
    <row r="20" spans="1:9">
      <c r="A20" s="41"/>
      <c r="B20" s="261" t="s">
        <v>58</v>
      </c>
      <c r="C20" s="261"/>
      <c r="D20" s="261"/>
      <c r="E20" s="261"/>
      <c r="F20" s="261"/>
      <c r="G20" s="261"/>
    </row>
    <row r="21" spans="1:9">
      <c r="A21" s="42"/>
      <c r="B21" s="7"/>
      <c r="C21" s="7"/>
      <c r="G21" s="6"/>
    </row>
    <row r="22" spans="1:9" ht="51.75" customHeight="1">
      <c r="A22" s="36"/>
      <c r="B22" s="262" t="s">
        <v>119</v>
      </c>
      <c r="C22" s="262"/>
      <c r="D22" s="262"/>
      <c r="E22" s="262"/>
      <c r="F22" s="262"/>
      <c r="G22" s="262"/>
    </row>
    <row r="23" spans="1:9">
      <c r="B23" s="7"/>
      <c r="C23" s="7"/>
    </row>
    <row r="24" spans="1:9">
      <c r="A24" s="43"/>
      <c r="B24" s="261" t="s">
        <v>59</v>
      </c>
      <c r="C24" s="261"/>
      <c r="D24" s="261"/>
      <c r="E24" s="261"/>
      <c r="F24" s="261"/>
      <c r="G24" s="261"/>
    </row>
    <row r="25" spans="1:9">
      <c r="B25" s="7"/>
      <c r="C25" s="7"/>
    </row>
    <row r="26" spans="1:9" ht="49.5" customHeight="1">
      <c r="A26" s="36"/>
      <c r="B26" s="262" t="s">
        <v>121</v>
      </c>
      <c r="C26" s="262"/>
      <c r="D26" s="262"/>
      <c r="E26" s="262"/>
      <c r="F26" s="262"/>
      <c r="G26" s="262"/>
      <c r="H26" s="7"/>
      <c r="I26" s="7"/>
    </row>
    <row r="27" spans="1:9">
      <c r="B27" s="7"/>
      <c r="C27" s="7"/>
    </row>
    <row r="28" spans="1:9">
      <c r="B28" s="7"/>
      <c r="C28" s="7"/>
    </row>
    <row r="29" spans="1:9">
      <c r="B29" s="7"/>
      <c r="C29" s="7"/>
    </row>
    <row r="30" spans="1:9">
      <c r="B30" s="7"/>
      <c r="C30" s="7"/>
    </row>
    <row r="31" spans="1:9">
      <c r="B31" s="7"/>
      <c r="C31" s="7"/>
    </row>
    <row r="32" spans="1:9">
      <c r="B32" s="7"/>
      <c r="C32" s="7"/>
    </row>
    <row r="33" spans="2:3">
      <c r="B33" s="7"/>
      <c r="C33" s="7"/>
    </row>
    <row r="34" spans="2:3">
      <c r="B34" s="7"/>
      <c r="C34" s="7"/>
    </row>
    <row r="35" spans="2:3">
      <c r="B35" s="7"/>
      <c r="C35" s="7"/>
    </row>
    <row r="36" spans="2:3">
      <c r="B36" s="7"/>
      <c r="C36" s="7"/>
    </row>
    <row r="37" spans="2:3">
      <c r="B37" s="7"/>
      <c r="C37" s="7"/>
    </row>
    <row r="38" spans="2:3">
      <c r="B38" s="7"/>
      <c r="C38" s="7"/>
    </row>
    <row r="39" spans="2:3">
      <c r="B39" s="7"/>
      <c r="C39" s="7"/>
    </row>
    <row r="40" spans="2:3">
      <c r="B40" s="7"/>
      <c r="C40" s="7"/>
    </row>
    <row r="41" spans="2:3">
      <c r="B41" s="7"/>
      <c r="C41" s="7"/>
    </row>
    <row r="42" spans="2:3">
      <c r="B42" s="7"/>
      <c r="C42" s="7"/>
    </row>
    <row r="43" spans="2:3">
      <c r="B43" s="7"/>
      <c r="C43" s="7"/>
    </row>
    <row r="44" spans="2:3">
      <c r="B44" s="7"/>
      <c r="C44" s="7"/>
    </row>
    <row r="45" spans="2:3">
      <c r="B45" s="7"/>
      <c r="C45" s="7"/>
    </row>
    <row r="46" spans="2:3">
      <c r="B46" s="7"/>
      <c r="C46" s="7"/>
    </row>
    <row r="47" spans="2:3">
      <c r="B47" s="7"/>
      <c r="C47" s="7"/>
    </row>
    <row r="48" spans="2:3">
      <c r="B48" s="7"/>
      <c r="C48" s="7"/>
    </row>
    <row r="49" spans="2:3">
      <c r="B49" s="7"/>
      <c r="C49" s="7"/>
    </row>
    <row r="50" spans="2:3">
      <c r="B50" s="7"/>
      <c r="C50" s="7"/>
    </row>
    <row r="51" spans="2:3">
      <c r="B51" s="7"/>
      <c r="C51" s="7"/>
    </row>
    <row r="52" spans="2:3">
      <c r="B52" s="7"/>
      <c r="C52" s="7"/>
    </row>
    <row r="53" spans="2:3">
      <c r="B53" s="7"/>
      <c r="C53" s="7"/>
    </row>
    <row r="54" spans="2:3">
      <c r="B54" s="7"/>
      <c r="C54" s="7"/>
    </row>
    <row r="55" spans="2:3">
      <c r="B55" s="7"/>
      <c r="C55" s="7"/>
    </row>
    <row r="56" spans="2:3">
      <c r="B56" s="7"/>
      <c r="C56" s="7"/>
    </row>
    <row r="57" spans="2:3">
      <c r="B57" s="7"/>
      <c r="C57" s="7"/>
    </row>
    <row r="58" spans="2:3">
      <c r="B58" s="7"/>
      <c r="C58" s="7"/>
    </row>
    <row r="59" spans="2:3">
      <c r="B59" s="7"/>
      <c r="C59" s="7"/>
    </row>
    <row r="60" spans="2:3">
      <c r="B60" s="7"/>
      <c r="C60" s="7"/>
    </row>
    <row r="61" spans="2:3">
      <c r="B61" s="7"/>
      <c r="C61" s="7"/>
    </row>
    <row r="62" spans="2:3">
      <c r="B62" s="7"/>
      <c r="C62" s="7"/>
    </row>
    <row r="63" spans="2:3">
      <c r="B63" s="7"/>
      <c r="C63" s="7"/>
    </row>
    <row r="64" spans="2:3">
      <c r="B64" s="7"/>
      <c r="C64" s="7"/>
    </row>
    <row r="65" spans="2:3">
      <c r="B65" s="7"/>
      <c r="C65" s="7"/>
    </row>
    <row r="66" spans="2:3">
      <c r="B66" s="7"/>
      <c r="C66" s="7"/>
    </row>
    <row r="67" spans="2:3">
      <c r="B67" s="7"/>
      <c r="C67" s="7"/>
    </row>
    <row r="68" spans="2:3">
      <c r="B68" s="7"/>
      <c r="C68" s="7"/>
    </row>
    <row r="69" spans="2:3">
      <c r="B69" s="7"/>
      <c r="C69" s="7"/>
    </row>
    <row r="70" spans="2:3">
      <c r="B70" s="7"/>
      <c r="C70" s="7"/>
    </row>
    <row r="71" spans="2:3">
      <c r="B71" s="7"/>
      <c r="C71" s="7"/>
    </row>
  </sheetData>
  <mergeCells count="7">
    <mergeCell ref="B24:G24"/>
    <mergeCell ref="B26:G26"/>
    <mergeCell ref="A6:G6"/>
    <mergeCell ref="A13:G13"/>
    <mergeCell ref="A4:G4"/>
    <mergeCell ref="B22:G22"/>
    <mergeCell ref="B20:G20"/>
  </mergeCells>
  <hyperlinks>
    <hyperlink ref="D18" r:id="rId1"/>
  </hyperlinks>
  <printOptions horizontalCentered="1"/>
  <pageMargins left="1.968503937007874E-2" right="0" top="1.968503937007874E-2" bottom="0" header="0" footer="0"/>
  <pageSetup paperSize="9" scale="79" orientation="portrait" r:id="rId2"/>
</worksheet>
</file>

<file path=xl/worksheets/sheet10.xml><?xml version="1.0" encoding="utf-8"?>
<worksheet xmlns="http://schemas.openxmlformats.org/spreadsheetml/2006/main" xmlns:r="http://schemas.openxmlformats.org/officeDocument/2006/relationships">
  <dimension ref="A1:K38"/>
  <sheetViews>
    <sheetView workbookViewId="0">
      <selection activeCell="B38" sqref="B38:K38"/>
    </sheetView>
  </sheetViews>
  <sheetFormatPr defaultRowHeight="15.75"/>
  <cols>
    <col min="1" max="1" width="7.85546875" style="46" customWidth="1"/>
    <col min="2" max="16384" width="9.140625" style="46"/>
  </cols>
  <sheetData>
    <row r="1" spans="1:11">
      <c r="A1" s="45" t="s">
        <v>0</v>
      </c>
    </row>
    <row r="3" spans="1:11" ht="45.75" customHeight="1">
      <c r="B3" s="302" t="s">
        <v>89</v>
      </c>
      <c r="C3" s="302"/>
      <c r="D3" s="302"/>
      <c r="E3" s="302"/>
      <c r="F3" s="302"/>
      <c r="G3" s="302"/>
      <c r="H3" s="302"/>
      <c r="I3" s="302"/>
      <c r="J3" s="302"/>
      <c r="K3" s="302"/>
    </row>
    <row r="5" spans="1:11" ht="30" customHeight="1">
      <c r="B5" s="300" t="s">
        <v>90</v>
      </c>
      <c r="C5" s="300"/>
      <c r="D5" s="300"/>
      <c r="E5" s="300"/>
      <c r="F5" s="300"/>
      <c r="G5" s="300"/>
      <c r="H5" s="300"/>
      <c r="I5" s="300"/>
      <c r="J5" s="300"/>
      <c r="K5" s="300"/>
    </row>
    <row r="6" spans="1:11">
      <c r="B6" s="178"/>
      <c r="C6" s="179"/>
      <c r="D6" s="179"/>
      <c r="E6" s="179"/>
      <c r="F6" s="179"/>
      <c r="G6" s="179"/>
      <c r="H6" s="179"/>
      <c r="I6" s="179"/>
      <c r="J6" s="179"/>
      <c r="K6" s="179"/>
    </row>
    <row r="7" spans="1:11" ht="50.25" customHeight="1">
      <c r="B7" s="300" t="s">
        <v>91</v>
      </c>
      <c r="C7" s="300"/>
      <c r="D7" s="300"/>
      <c r="E7" s="300"/>
      <c r="F7" s="300"/>
      <c r="G7" s="300"/>
      <c r="H7" s="300"/>
      <c r="I7" s="300"/>
      <c r="J7" s="300"/>
      <c r="K7" s="300"/>
    </row>
    <row r="8" spans="1:11" ht="75.75" customHeight="1">
      <c r="B8" s="300" t="s">
        <v>156</v>
      </c>
      <c r="C8" s="300"/>
      <c r="D8" s="300"/>
      <c r="E8" s="300"/>
      <c r="F8" s="300"/>
      <c r="G8" s="300"/>
      <c r="H8" s="300"/>
      <c r="I8" s="300"/>
      <c r="J8" s="300"/>
      <c r="K8" s="300"/>
    </row>
    <row r="9" spans="1:11" ht="79.5" customHeight="1">
      <c r="B9" s="300" t="s">
        <v>92</v>
      </c>
      <c r="C9" s="300"/>
      <c r="D9" s="300"/>
      <c r="E9" s="300"/>
      <c r="F9" s="300"/>
      <c r="G9" s="300"/>
      <c r="H9" s="300"/>
      <c r="I9" s="300"/>
      <c r="J9" s="300"/>
      <c r="K9" s="300"/>
    </row>
    <row r="10" spans="1:11" ht="52.5" customHeight="1">
      <c r="B10" s="300" t="s">
        <v>93</v>
      </c>
      <c r="C10" s="300"/>
      <c r="D10" s="300"/>
      <c r="E10" s="300"/>
      <c r="F10" s="300"/>
      <c r="G10" s="300"/>
      <c r="H10" s="300"/>
      <c r="I10" s="300"/>
      <c r="J10" s="300"/>
      <c r="K10" s="300"/>
    </row>
    <row r="11" spans="1:11" ht="66" customHeight="1">
      <c r="B11" s="300" t="s">
        <v>94</v>
      </c>
      <c r="C11" s="300"/>
      <c r="D11" s="300"/>
      <c r="E11" s="300"/>
      <c r="F11" s="300"/>
      <c r="G11" s="300"/>
      <c r="H11" s="300"/>
      <c r="I11" s="300"/>
      <c r="J11" s="300"/>
      <c r="K11" s="300"/>
    </row>
    <row r="12" spans="1:11" ht="159" customHeight="1">
      <c r="B12" s="300" t="s">
        <v>157</v>
      </c>
      <c r="C12" s="300"/>
      <c r="D12" s="300"/>
      <c r="E12" s="300"/>
      <c r="F12" s="300"/>
      <c r="G12" s="300"/>
      <c r="H12" s="300"/>
      <c r="I12" s="300"/>
      <c r="J12" s="300"/>
      <c r="K12" s="300"/>
    </row>
    <row r="13" spans="1:11" ht="62.25" customHeight="1">
      <c r="B13" s="300" t="s">
        <v>158</v>
      </c>
      <c r="C13" s="300"/>
      <c r="D13" s="300"/>
      <c r="E13" s="300"/>
      <c r="F13" s="300"/>
      <c r="G13" s="300"/>
      <c r="H13" s="300"/>
      <c r="I13" s="300"/>
      <c r="J13" s="300"/>
      <c r="K13" s="300"/>
    </row>
    <row r="14" spans="1:11" ht="28.5" customHeight="1">
      <c r="B14" s="300" t="s">
        <v>95</v>
      </c>
      <c r="C14" s="300"/>
      <c r="D14" s="300"/>
      <c r="E14" s="300"/>
      <c r="F14" s="300"/>
      <c r="G14" s="300"/>
      <c r="H14" s="300"/>
      <c r="I14" s="300"/>
      <c r="J14" s="300"/>
      <c r="K14" s="300"/>
    </row>
    <row r="15" spans="1:11">
      <c r="B15" s="300" t="s">
        <v>96</v>
      </c>
      <c r="C15" s="300"/>
      <c r="D15" s="300"/>
      <c r="E15" s="300"/>
      <c r="F15" s="300"/>
      <c r="G15" s="300"/>
      <c r="H15" s="300"/>
      <c r="I15" s="300"/>
      <c r="J15" s="300"/>
      <c r="K15" s="300"/>
    </row>
    <row r="16" spans="1:11" ht="33.75" customHeight="1">
      <c r="B16" s="300" t="s">
        <v>159</v>
      </c>
      <c r="C16" s="300"/>
      <c r="D16" s="300"/>
      <c r="E16" s="300"/>
      <c r="F16" s="300"/>
      <c r="G16" s="300"/>
      <c r="H16" s="300"/>
      <c r="I16" s="300"/>
      <c r="J16" s="300"/>
      <c r="K16" s="300"/>
    </row>
    <row r="17" spans="2:11" ht="30.75" customHeight="1">
      <c r="B17" s="300" t="s">
        <v>160</v>
      </c>
      <c r="C17" s="300"/>
      <c r="D17" s="300"/>
      <c r="E17" s="300"/>
      <c r="F17" s="300"/>
      <c r="G17" s="300"/>
      <c r="H17" s="300"/>
      <c r="I17" s="300"/>
      <c r="J17" s="300"/>
      <c r="K17" s="300"/>
    </row>
    <row r="18" spans="2:11" ht="29.25" customHeight="1">
      <c r="B18" s="300" t="s">
        <v>161</v>
      </c>
      <c r="C18" s="300"/>
      <c r="D18" s="300"/>
      <c r="E18" s="300"/>
      <c r="F18" s="300"/>
      <c r="G18" s="300"/>
      <c r="H18" s="300"/>
      <c r="I18" s="300"/>
      <c r="J18" s="300"/>
      <c r="K18" s="300"/>
    </row>
    <row r="19" spans="2:11" ht="29.25" customHeight="1">
      <c r="B19" s="300" t="s">
        <v>162</v>
      </c>
      <c r="C19" s="300"/>
      <c r="D19" s="300"/>
      <c r="E19" s="300"/>
      <c r="F19" s="300"/>
      <c r="G19" s="300"/>
      <c r="H19" s="300"/>
      <c r="I19" s="300"/>
      <c r="J19" s="300"/>
      <c r="K19" s="300"/>
    </row>
    <row r="20" spans="2:11" ht="30.75" customHeight="1">
      <c r="B20" s="300" t="s">
        <v>97</v>
      </c>
      <c r="C20" s="300"/>
      <c r="D20" s="300"/>
      <c r="E20" s="300"/>
      <c r="F20" s="300"/>
      <c r="G20" s="300"/>
      <c r="H20" s="300"/>
      <c r="I20" s="300"/>
      <c r="J20" s="300"/>
      <c r="K20" s="300"/>
    </row>
    <row r="21" spans="2:11" ht="61.5" customHeight="1">
      <c r="B21" s="300" t="s">
        <v>98</v>
      </c>
      <c r="C21" s="300"/>
      <c r="D21" s="300"/>
      <c r="E21" s="300"/>
      <c r="F21" s="300"/>
      <c r="G21" s="300"/>
      <c r="H21" s="300"/>
      <c r="I21" s="300"/>
      <c r="J21" s="300"/>
      <c r="K21" s="300"/>
    </row>
    <row r="22" spans="2:11" ht="140.25" customHeight="1">
      <c r="B22" s="300" t="s">
        <v>99</v>
      </c>
      <c r="C22" s="300"/>
      <c r="D22" s="300"/>
      <c r="E22" s="300"/>
      <c r="F22" s="300"/>
      <c r="G22" s="300"/>
      <c r="H22" s="300"/>
      <c r="I22" s="300"/>
      <c r="J22" s="300"/>
      <c r="K22" s="300"/>
    </row>
    <row r="23" spans="2:11" ht="28.5" customHeight="1">
      <c r="B23" s="300" t="s">
        <v>100</v>
      </c>
      <c r="C23" s="300"/>
      <c r="D23" s="300"/>
      <c r="E23" s="300"/>
      <c r="F23" s="300"/>
      <c r="G23" s="300"/>
      <c r="H23" s="300"/>
      <c r="I23" s="300"/>
      <c r="J23" s="300"/>
      <c r="K23" s="300"/>
    </row>
    <row r="24" spans="2:11" ht="142.5" customHeight="1">
      <c r="B24" s="300" t="s">
        <v>101</v>
      </c>
      <c r="C24" s="300"/>
      <c r="D24" s="300"/>
      <c r="E24" s="300"/>
      <c r="F24" s="300"/>
      <c r="G24" s="300"/>
      <c r="H24" s="300"/>
      <c r="I24" s="300"/>
      <c r="J24" s="300"/>
      <c r="K24" s="300"/>
    </row>
    <row r="25" spans="2:11" ht="16.5" customHeight="1">
      <c r="B25" s="300" t="s">
        <v>102</v>
      </c>
      <c r="C25" s="300"/>
      <c r="D25" s="300"/>
      <c r="E25" s="300"/>
      <c r="F25" s="300"/>
      <c r="G25" s="300"/>
      <c r="H25" s="300"/>
      <c r="I25" s="300"/>
      <c r="J25" s="300"/>
      <c r="K25" s="300"/>
    </row>
    <row r="26" spans="2:11" ht="31.5" customHeight="1">
      <c r="B26" s="300" t="s">
        <v>103</v>
      </c>
      <c r="C26" s="300"/>
      <c r="D26" s="300"/>
      <c r="E26" s="300"/>
      <c r="F26" s="300"/>
      <c r="G26" s="300"/>
      <c r="H26" s="300"/>
      <c r="I26" s="300"/>
      <c r="J26" s="300"/>
      <c r="K26" s="300"/>
    </row>
    <row r="27" spans="2:11" ht="32.25" customHeight="1">
      <c r="B27" s="300" t="s">
        <v>104</v>
      </c>
      <c r="C27" s="300"/>
      <c r="D27" s="300"/>
      <c r="E27" s="300"/>
      <c r="F27" s="300"/>
      <c r="G27" s="300"/>
      <c r="H27" s="300"/>
      <c r="I27" s="300"/>
      <c r="J27" s="300"/>
      <c r="K27" s="300"/>
    </row>
    <row r="28" spans="2:11" ht="66" customHeight="1">
      <c r="B28" s="300" t="s">
        <v>105</v>
      </c>
      <c r="C28" s="300"/>
      <c r="D28" s="300"/>
      <c r="E28" s="300"/>
      <c r="F28" s="300"/>
      <c r="G28" s="300"/>
      <c r="H28" s="300"/>
      <c r="I28" s="300"/>
      <c r="J28" s="300"/>
      <c r="K28" s="300"/>
    </row>
    <row r="29" spans="2:11" ht="42" customHeight="1">
      <c r="B29" s="300" t="s">
        <v>106</v>
      </c>
      <c r="C29" s="300"/>
      <c r="D29" s="300"/>
      <c r="E29" s="300"/>
      <c r="F29" s="300"/>
      <c r="G29" s="300"/>
      <c r="H29" s="300"/>
      <c r="I29" s="300"/>
      <c r="J29" s="300"/>
      <c r="K29" s="300"/>
    </row>
    <row r="30" spans="2:11">
      <c r="B30" s="301" t="s">
        <v>107</v>
      </c>
      <c r="C30" s="301"/>
      <c r="D30" s="301"/>
      <c r="E30" s="301"/>
      <c r="F30" s="301"/>
      <c r="G30" s="301"/>
      <c r="H30" s="301"/>
      <c r="I30" s="301"/>
      <c r="J30" s="301"/>
      <c r="K30" s="301"/>
    </row>
    <row r="31" spans="2:11">
      <c r="B31" s="301" t="s">
        <v>108</v>
      </c>
      <c r="C31" s="301"/>
      <c r="D31" s="301"/>
      <c r="E31" s="301"/>
      <c r="F31" s="301"/>
      <c r="G31" s="301"/>
      <c r="H31" s="301"/>
      <c r="I31" s="301"/>
      <c r="J31" s="301"/>
      <c r="K31" s="301"/>
    </row>
    <row r="32" spans="2:11" ht="158.25" customHeight="1">
      <c r="B32" s="300" t="s">
        <v>163</v>
      </c>
      <c r="C32" s="300"/>
      <c r="D32" s="300"/>
      <c r="E32" s="300"/>
      <c r="F32" s="300"/>
      <c r="G32" s="300"/>
      <c r="H32" s="300"/>
      <c r="I32" s="300"/>
      <c r="J32" s="300"/>
      <c r="K32" s="300"/>
    </row>
    <row r="33" spans="2:11" ht="63" customHeight="1">
      <c r="B33" s="300" t="s">
        <v>164</v>
      </c>
      <c r="C33" s="300"/>
      <c r="D33" s="300"/>
      <c r="E33" s="300"/>
      <c r="F33" s="300"/>
      <c r="G33" s="300"/>
      <c r="H33" s="300"/>
      <c r="I33" s="300"/>
      <c r="J33" s="300"/>
      <c r="K33" s="300"/>
    </row>
    <row r="34" spans="2:11" ht="60" customHeight="1">
      <c r="B34" s="300" t="s">
        <v>165</v>
      </c>
      <c r="C34" s="300"/>
      <c r="D34" s="300"/>
      <c r="E34" s="300"/>
      <c r="F34" s="300"/>
      <c r="G34" s="300"/>
      <c r="H34" s="300"/>
      <c r="I34" s="300"/>
      <c r="J34" s="300"/>
      <c r="K34" s="300"/>
    </row>
    <row r="35" spans="2:11" ht="49.5" customHeight="1">
      <c r="B35" s="300" t="s">
        <v>109</v>
      </c>
      <c r="C35" s="300"/>
      <c r="D35" s="300"/>
      <c r="E35" s="300"/>
      <c r="F35" s="300"/>
      <c r="G35" s="300"/>
      <c r="H35" s="300"/>
      <c r="I35" s="300"/>
      <c r="J35" s="300"/>
      <c r="K35" s="300"/>
    </row>
    <row r="36" spans="2:11" ht="47.25" customHeight="1">
      <c r="B36" s="300" t="s">
        <v>110</v>
      </c>
      <c r="C36" s="300"/>
      <c r="D36" s="300"/>
      <c r="E36" s="300"/>
      <c r="F36" s="300"/>
      <c r="G36" s="300"/>
      <c r="H36" s="300"/>
      <c r="I36" s="300"/>
      <c r="J36" s="300"/>
      <c r="K36" s="300"/>
    </row>
    <row r="37" spans="2:11" ht="33.75" customHeight="1">
      <c r="B37" s="300" t="s">
        <v>111</v>
      </c>
      <c r="C37" s="300"/>
      <c r="D37" s="300"/>
      <c r="E37" s="300"/>
      <c r="F37" s="300"/>
      <c r="G37" s="300"/>
      <c r="H37" s="300"/>
      <c r="I37" s="300"/>
      <c r="J37" s="300"/>
      <c r="K37" s="300"/>
    </row>
    <row r="38" spans="2:11" ht="252" customHeight="1">
      <c r="B38" s="300" t="s">
        <v>112</v>
      </c>
      <c r="C38" s="300"/>
      <c r="D38" s="300"/>
      <c r="E38" s="300"/>
      <c r="F38" s="300"/>
      <c r="G38" s="300"/>
      <c r="H38" s="300"/>
      <c r="I38" s="300"/>
      <c r="J38" s="300"/>
      <c r="K38" s="300"/>
    </row>
  </sheetData>
  <mergeCells count="34">
    <mergeCell ref="B16:K16"/>
    <mergeCell ref="B3:K3"/>
    <mergeCell ref="B5:K5"/>
    <mergeCell ref="B7:K7"/>
    <mergeCell ref="B8:K8"/>
    <mergeCell ref="B9:K9"/>
    <mergeCell ref="B10:K10"/>
    <mergeCell ref="B11:K11"/>
    <mergeCell ref="B12:K12"/>
    <mergeCell ref="B13:K13"/>
    <mergeCell ref="B14:K14"/>
    <mergeCell ref="B15:K15"/>
    <mergeCell ref="B28:K28"/>
    <mergeCell ref="B17:K17"/>
    <mergeCell ref="B18:K18"/>
    <mergeCell ref="B19:K19"/>
    <mergeCell ref="B20:K20"/>
    <mergeCell ref="B21:K21"/>
    <mergeCell ref="B22:K22"/>
    <mergeCell ref="B23:K23"/>
    <mergeCell ref="B24:K24"/>
    <mergeCell ref="B25:K25"/>
    <mergeCell ref="B26:K26"/>
    <mergeCell ref="B27:K27"/>
    <mergeCell ref="B29:K29"/>
    <mergeCell ref="B31:K31"/>
    <mergeCell ref="B30:K30"/>
    <mergeCell ref="B32:K32"/>
    <mergeCell ref="B33:K33"/>
    <mergeCell ref="B34:K34"/>
    <mergeCell ref="B35:K35"/>
    <mergeCell ref="B36:K36"/>
    <mergeCell ref="B37:K37"/>
    <mergeCell ref="B38:K3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L35"/>
  <sheetViews>
    <sheetView workbookViewId="0">
      <selection activeCell="A15" sqref="A15:O15"/>
    </sheetView>
  </sheetViews>
  <sheetFormatPr defaultColWidth="1.42578125" defaultRowHeight="15"/>
  <cols>
    <col min="1" max="16384" width="1.42578125" style="191"/>
  </cols>
  <sheetData>
    <row r="1" spans="1:64" s="180" customFormat="1" ht="11.25">
      <c r="BL1" s="181" t="s">
        <v>166</v>
      </c>
    </row>
    <row r="2" spans="1:64" s="180" customFormat="1" ht="11.25">
      <c r="BL2" s="181" t="s">
        <v>167</v>
      </c>
    </row>
    <row r="3" spans="1:64" s="182" customFormat="1" ht="15.75"/>
    <row r="4" spans="1:64" s="182" customFormat="1" ht="15.75"/>
    <row r="5" spans="1:64" s="183" customFormat="1" ht="18.75">
      <c r="A5" s="324" t="s">
        <v>168</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row>
    <row r="6" spans="1:64" s="183" customFormat="1" ht="18.75">
      <c r="A6" s="324" t="s">
        <v>169</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row>
    <row r="7" spans="1:64" s="184" customFormat="1" ht="18.75">
      <c r="A7" s="324" t="s">
        <v>170</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row>
    <row r="8" spans="1:64" s="184" customFormat="1" ht="18.75">
      <c r="AC8" s="185" t="s">
        <v>171</v>
      </c>
      <c r="AD8" s="325" t="s">
        <v>172</v>
      </c>
      <c r="AE8" s="325"/>
      <c r="AF8" s="325"/>
      <c r="AG8" s="325"/>
      <c r="AH8" s="325"/>
      <c r="AI8" s="325"/>
      <c r="AJ8" s="186" t="s">
        <v>173</v>
      </c>
    </row>
    <row r="9" spans="1:64" s="182" customFormat="1" ht="15.75"/>
    <row r="10" spans="1:64" s="182" customFormat="1" ht="15.75"/>
    <row r="11" spans="1:64" s="182" customFormat="1" ht="15.75">
      <c r="A11" s="326" t="s">
        <v>174</v>
      </c>
      <c r="B11" s="327"/>
      <c r="C11" s="327"/>
      <c r="D11" s="327"/>
      <c r="E11" s="327"/>
      <c r="F11" s="327"/>
      <c r="G11" s="327"/>
      <c r="H11" s="327"/>
      <c r="I11" s="327"/>
      <c r="J11" s="327"/>
      <c r="K11" s="327"/>
      <c r="L11" s="327"/>
      <c r="M11" s="327"/>
      <c r="N11" s="327"/>
      <c r="O11" s="328"/>
      <c r="P11" s="326" t="s">
        <v>175</v>
      </c>
      <c r="Q11" s="327"/>
      <c r="R11" s="327"/>
      <c r="S11" s="327"/>
      <c r="T11" s="327"/>
      <c r="U11" s="327"/>
      <c r="V11" s="327"/>
      <c r="W11" s="327"/>
      <c r="X11" s="327"/>
      <c r="Y11" s="327"/>
      <c r="Z11" s="327"/>
      <c r="AA11" s="327"/>
      <c r="AB11" s="327"/>
      <c r="AC11" s="327"/>
      <c r="AD11" s="328"/>
      <c r="AE11" s="326" t="s">
        <v>176</v>
      </c>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8"/>
    </row>
    <row r="12" spans="1:64" s="182" customFormat="1" ht="15.75" customHeight="1">
      <c r="A12" s="319" t="s">
        <v>177</v>
      </c>
      <c r="B12" s="320"/>
      <c r="C12" s="320"/>
      <c r="D12" s="320"/>
      <c r="E12" s="320"/>
      <c r="F12" s="320"/>
      <c r="G12" s="320"/>
      <c r="H12" s="320"/>
      <c r="I12" s="320"/>
      <c r="J12" s="320"/>
      <c r="K12" s="320"/>
      <c r="L12" s="320"/>
      <c r="M12" s="320"/>
      <c r="N12" s="320"/>
      <c r="O12" s="321"/>
      <c r="P12" s="319" t="s">
        <v>178</v>
      </c>
      <c r="Q12" s="320"/>
      <c r="R12" s="320"/>
      <c r="S12" s="320"/>
      <c r="T12" s="320"/>
      <c r="U12" s="320"/>
      <c r="V12" s="320"/>
      <c r="W12" s="320"/>
      <c r="X12" s="320"/>
      <c r="Y12" s="320"/>
      <c r="Z12" s="320"/>
      <c r="AA12" s="320"/>
      <c r="AB12" s="320"/>
      <c r="AC12" s="320"/>
      <c r="AD12" s="321"/>
      <c r="AE12" s="319" t="s">
        <v>179</v>
      </c>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1"/>
    </row>
    <row r="13" spans="1:64" s="182" customFormat="1" ht="15.75">
      <c r="A13" s="322"/>
      <c r="B13" s="308"/>
      <c r="C13" s="308"/>
      <c r="D13" s="308"/>
      <c r="E13" s="308"/>
      <c r="F13" s="308"/>
      <c r="G13" s="308"/>
      <c r="H13" s="308"/>
      <c r="I13" s="308"/>
      <c r="J13" s="308"/>
      <c r="K13" s="308"/>
      <c r="L13" s="308"/>
      <c r="M13" s="308"/>
      <c r="N13" s="308"/>
      <c r="O13" s="323"/>
      <c r="P13" s="322"/>
      <c r="Q13" s="308"/>
      <c r="R13" s="308"/>
      <c r="S13" s="308"/>
      <c r="T13" s="308"/>
      <c r="U13" s="308"/>
      <c r="V13" s="308"/>
      <c r="W13" s="308"/>
      <c r="X13" s="308"/>
      <c r="Y13" s="308"/>
      <c r="Z13" s="308"/>
      <c r="AA13" s="308"/>
      <c r="AB13" s="308"/>
      <c r="AC13" s="308"/>
      <c r="AD13" s="323"/>
      <c r="AE13" s="322" t="s">
        <v>180</v>
      </c>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23"/>
    </row>
    <row r="14" spans="1:64" s="182" customFormat="1" ht="15.75">
      <c r="A14" s="313">
        <v>1</v>
      </c>
      <c r="B14" s="314"/>
      <c r="C14" s="314"/>
      <c r="D14" s="314"/>
      <c r="E14" s="314"/>
      <c r="F14" s="314"/>
      <c r="G14" s="314"/>
      <c r="H14" s="314"/>
      <c r="I14" s="314"/>
      <c r="J14" s="314"/>
      <c r="K14" s="314"/>
      <c r="L14" s="314"/>
      <c r="M14" s="314"/>
      <c r="N14" s="314"/>
      <c r="O14" s="315"/>
      <c r="P14" s="313">
        <v>2</v>
      </c>
      <c r="Q14" s="314"/>
      <c r="R14" s="314"/>
      <c r="S14" s="314"/>
      <c r="T14" s="314"/>
      <c r="U14" s="314"/>
      <c r="V14" s="314"/>
      <c r="W14" s="314"/>
      <c r="X14" s="314"/>
      <c r="Y14" s="314"/>
      <c r="Z14" s="314"/>
      <c r="AA14" s="314"/>
      <c r="AB14" s="314"/>
      <c r="AC14" s="314"/>
      <c r="AD14" s="315"/>
      <c r="AE14" s="313">
        <v>3</v>
      </c>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5"/>
    </row>
    <row r="15" spans="1:64" s="182" customFormat="1" ht="75.75" customHeight="1">
      <c r="A15" s="316" t="s">
        <v>181</v>
      </c>
      <c r="B15" s="317"/>
      <c r="C15" s="317"/>
      <c r="D15" s="317"/>
      <c r="E15" s="317"/>
      <c r="F15" s="317"/>
      <c r="G15" s="317"/>
      <c r="H15" s="317"/>
      <c r="I15" s="317"/>
      <c r="J15" s="317"/>
      <c r="K15" s="317"/>
      <c r="L15" s="317"/>
      <c r="M15" s="317"/>
      <c r="N15" s="317"/>
      <c r="O15" s="318"/>
      <c r="P15" s="306">
        <v>0</v>
      </c>
      <c r="Q15" s="307"/>
      <c r="R15" s="307"/>
      <c r="S15" s="307"/>
      <c r="T15" s="307"/>
      <c r="U15" s="307"/>
      <c r="V15" s="307"/>
      <c r="W15" s="307"/>
      <c r="X15" s="307"/>
      <c r="Y15" s="307"/>
      <c r="Z15" s="307"/>
      <c r="AA15" s="307"/>
      <c r="AB15" s="307"/>
      <c r="AC15" s="307"/>
      <c r="AD15" s="307"/>
      <c r="AE15" s="307">
        <v>23</v>
      </c>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row>
    <row r="16" spans="1:64" s="182" customFormat="1" ht="15.75">
      <c r="A16" s="305">
        <v>2</v>
      </c>
      <c r="B16" s="305"/>
      <c r="C16" s="305"/>
      <c r="D16" s="305"/>
      <c r="E16" s="305"/>
      <c r="F16" s="305"/>
      <c r="G16" s="305"/>
      <c r="H16" s="305"/>
      <c r="I16" s="305"/>
      <c r="J16" s="305"/>
      <c r="K16" s="305"/>
      <c r="L16" s="305"/>
      <c r="M16" s="305"/>
      <c r="N16" s="305"/>
      <c r="O16" s="305"/>
      <c r="P16" s="306">
        <v>0</v>
      </c>
      <c r="Q16" s="307"/>
      <c r="R16" s="307"/>
      <c r="S16" s="307"/>
      <c r="T16" s="307"/>
      <c r="U16" s="307"/>
      <c r="V16" s="307"/>
      <c r="W16" s="307"/>
      <c r="X16" s="307"/>
      <c r="Y16" s="307"/>
      <c r="Z16" s="307"/>
      <c r="AA16" s="307"/>
      <c r="AB16" s="307"/>
      <c r="AC16" s="307"/>
      <c r="AD16" s="307"/>
      <c r="AE16" s="307">
        <v>23</v>
      </c>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row>
    <row r="17" spans="1:64" s="182" customFormat="1" ht="15.75">
      <c r="A17" s="305">
        <v>3</v>
      </c>
      <c r="B17" s="305"/>
      <c r="C17" s="305"/>
      <c r="D17" s="305"/>
      <c r="E17" s="305"/>
      <c r="F17" s="305"/>
      <c r="G17" s="305"/>
      <c r="H17" s="305"/>
      <c r="I17" s="305"/>
      <c r="J17" s="305"/>
      <c r="K17" s="305"/>
      <c r="L17" s="305"/>
      <c r="M17" s="305"/>
      <c r="N17" s="305"/>
      <c r="O17" s="305"/>
      <c r="P17" s="306">
        <v>0</v>
      </c>
      <c r="Q17" s="307"/>
      <c r="R17" s="307"/>
      <c r="S17" s="307"/>
      <c r="T17" s="307"/>
      <c r="U17" s="307"/>
      <c r="V17" s="307"/>
      <c r="W17" s="307"/>
      <c r="X17" s="307"/>
      <c r="Y17" s="307"/>
      <c r="Z17" s="307"/>
      <c r="AA17" s="307"/>
      <c r="AB17" s="307"/>
      <c r="AC17" s="307"/>
      <c r="AD17" s="307"/>
      <c r="AE17" s="307">
        <v>23</v>
      </c>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row>
    <row r="18" spans="1:64" s="182" customFormat="1" ht="15.75">
      <c r="A18" s="305">
        <v>4</v>
      </c>
      <c r="B18" s="305"/>
      <c r="C18" s="305"/>
      <c r="D18" s="305"/>
      <c r="E18" s="305"/>
      <c r="F18" s="305"/>
      <c r="G18" s="305"/>
      <c r="H18" s="305"/>
      <c r="I18" s="305"/>
      <c r="J18" s="305"/>
      <c r="K18" s="305"/>
      <c r="L18" s="305"/>
      <c r="M18" s="305"/>
      <c r="N18" s="305"/>
      <c r="O18" s="305"/>
      <c r="P18" s="306">
        <v>0</v>
      </c>
      <c r="Q18" s="307"/>
      <c r="R18" s="307"/>
      <c r="S18" s="307"/>
      <c r="T18" s="307"/>
      <c r="U18" s="307"/>
      <c r="V18" s="307"/>
      <c r="W18" s="307"/>
      <c r="X18" s="307"/>
      <c r="Y18" s="307"/>
      <c r="Z18" s="307"/>
      <c r="AA18" s="307"/>
      <c r="AB18" s="307"/>
      <c r="AC18" s="307"/>
      <c r="AD18" s="307"/>
      <c r="AE18" s="307">
        <v>23</v>
      </c>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row>
    <row r="19" spans="1:64" s="182" customFormat="1" ht="15.75">
      <c r="A19" s="305">
        <v>5</v>
      </c>
      <c r="B19" s="305"/>
      <c r="C19" s="305"/>
      <c r="D19" s="305"/>
      <c r="E19" s="305"/>
      <c r="F19" s="305"/>
      <c r="G19" s="305"/>
      <c r="H19" s="305"/>
      <c r="I19" s="305"/>
      <c r="J19" s="305"/>
      <c r="K19" s="305"/>
      <c r="L19" s="305"/>
      <c r="M19" s="305"/>
      <c r="N19" s="305"/>
      <c r="O19" s="305"/>
      <c r="P19" s="312">
        <v>0.05</v>
      </c>
      <c r="Q19" s="312"/>
      <c r="R19" s="312"/>
      <c r="S19" s="312"/>
      <c r="T19" s="312"/>
      <c r="U19" s="312"/>
      <c r="V19" s="312"/>
      <c r="W19" s="312"/>
      <c r="X19" s="312"/>
      <c r="Y19" s="312"/>
      <c r="Z19" s="312"/>
      <c r="AA19" s="312"/>
      <c r="AB19" s="312"/>
      <c r="AC19" s="312"/>
      <c r="AD19" s="312"/>
      <c r="AE19" s="307">
        <v>23</v>
      </c>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row>
    <row r="20" spans="1:64" s="182" customFormat="1" ht="15.75">
      <c r="A20" s="305">
        <v>6</v>
      </c>
      <c r="B20" s="305"/>
      <c r="C20" s="305"/>
      <c r="D20" s="305"/>
      <c r="E20" s="305"/>
      <c r="F20" s="305"/>
      <c r="G20" s="305"/>
      <c r="H20" s="305"/>
      <c r="I20" s="305"/>
      <c r="J20" s="305"/>
      <c r="K20" s="305"/>
      <c r="L20" s="305"/>
      <c r="M20" s="305"/>
      <c r="N20" s="305"/>
      <c r="O20" s="305"/>
      <c r="P20" s="306">
        <v>0</v>
      </c>
      <c r="Q20" s="307"/>
      <c r="R20" s="307"/>
      <c r="S20" s="307"/>
      <c r="T20" s="307"/>
      <c r="U20" s="307"/>
      <c r="V20" s="307"/>
      <c r="W20" s="307"/>
      <c r="X20" s="307"/>
      <c r="Y20" s="307"/>
      <c r="Z20" s="307"/>
      <c r="AA20" s="307"/>
      <c r="AB20" s="307"/>
      <c r="AC20" s="307"/>
      <c r="AD20" s="307"/>
      <c r="AE20" s="307">
        <v>23</v>
      </c>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row>
    <row r="21" spans="1:64" s="182" customFormat="1" ht="15.75">
      <c r="A21" s="305">
        <v>7</v>
      </c>
      <c r="B21" s="305"/>
      <c r="C21" s="305"/>
      <c r="D21" s="305"/>
      <c r="E21" s="305"/>
      <c r="F21" s="305"/>
      <c r="G21" s="305"/>
      <c r="H21" s="305"/>
      <c r="I21" s="305"/>
      <c r="J21" s="305"/>
      <c r="K21" s="305"/>
      <c r="L21" s="305"/>
      <c r="M21" s="305"/>
      <c r="N21" s="305"/>
      <c r="O21" s="305"/>
      <c r="P21" s="306">
        <v>0</v>
      </c>
      <c r="Q21" s="307"/>
      <c r="R21" s="307"/>
      <c r="S21" s="307"/>
      <c r="T21" s="307"/>
      <c r="U21" s="307"/>
      <c r="V21" s="307"/>
      <c r="W21" s="307"/>
      <c r="X21" s="307"/>
      <c r="Y21" s="307"/>
      <c r="Z21" s="307"/>
      <c r="AA21" s="307"/>
      <c r="AB21" s="307"/>
      <c r="AC21" s="307"/>
      <c r="AD21" s="307"/>
      <c r="AE21" s="307">
        <v>23</v>
      </c>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row>
    <row r="22" spans="1:64" s="182" customFormat="1" ht="15.75">
      <c r="A22" s="305">
        <v>8</v>
      </c>
      <c r="B22" s="305"/>
      <c r="C22" s="305"/>
      <c r="D22" s="305"/>
      <c r="E22" s="305"/>
      <c r="F22" s="305"/>
      <c r="G22" s="305"/>
      <c r="H22" s="305"/>
      <c r="I22" s="305"/>
      <c r="J22" s="305"/>
      <c r="K22" s="305"/>
      <c r="L22" s="305"/>
      <c r="M22" s="305"/>
      <c r="N22" s="305"/>
      <c r="O22" s="305"/>
      <c r="P22" s="306">
        <v>0</v>
      </c>
      <c r="Q22" s="307"/>
      <c r="R22" s="307"/>
      <c r="S22" s="307"/>
      <c r="T22" s="307"/>
      <c r="U22" s="307"/>
      <c r="V22" s="307"/>
      <c r="W22" s="307"/>
      <c r="X22" s="307"/>
      <c r="Y22" s="307"/>
      <c r="Z22" s="307"/>
      <c r="AA22" s="307"/>
      <c r="AB22" s="307"/>
      <c r="AC22" s="307"/>
      <c r="AD22" s="307"/>
      <c r="AE22" s="307">
        <v>23</v>
      </c>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row>
    <row r="23" spans="1:64" s="182" customFormat="1" ht="15.75">
      <c r="A23" s="305">
        <v>9</v>
      </c>
      <c r="B23" s="305"/>
      <c r="C23" s="305"/>
      <c r="D23" s="305"/>
      <c r="E23" s="305"/>
      <c r="F23" s="305"/>
      <c r="G23" s="305"/>
      <c r="H23" s="305"/>
      <c r="I23" s="305"/>
      <c r="J23" s="305"/>
      <c r="K23" s="305"/>
      <c r="L23" s="305"/>
      <c r="M23" s="305"/>
      <c r="N23" s="305"/>
      <c r="O23" s="305"/>
      <c r="P23" s="306">
        <v>0</v>
      </c>
      <c r="Q23" s="307"/>
      <c r="R23" s="307"/>
      <c r="S23" s="307"/>
      <c r="T23" s="307"/>
      <c r="U23" s="307"/>
      <c r="V23" s="307"/>
      <c r="W23" s="307"/>
      <c r="X23" s="307"/>
      <c r="Y23" s="307"/>
      <c r="Z23" s="307"/>
      <c r="AA23" s="307"/>
      <c r="AB23" s="307"/>
      <c r="AC23" s="307"/>
      <c r="AD23" s="307"/>
      <c r="AE23" s="307">
        <v>23</v>
      </c>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row>
    <row r="24" spans="1:64" s="182" customFormat="1" ht="15.75">
      <c r="A24" s="305">
        <v>10</v>
      </c>
      <c r="B24" s="305"/>
      <c r="C24" s="305"/>
      <c r="D24" s="305"/>
      <c r="E24" s="305"/>
      <c r="F24" s="305"/>
      <c r="G24" s="305"/>
      <c r="H24" s="305"/>
      <c r="I24" s="305"/>
      <c r="J24" s="305"/>
      <c r="K24" s="305"/>
      <c r="L24" s="305"/>
      <c r="M24" s="305"/>
      <c r="N24" s="305"/>
      <c r="O24" s="305"/>
      <c r="P24" s="306">
        <v>0</v>
      </c>
      <c r="Q24" s="307"/>
      <c r="R24" s="307"/>
      <c r="S24" s="307"/>
      <c r="T24" s="307"/>
      <c r="U24" s="307"/>
      <c r="V24" s="307"/>
      <c r="W24" s="307"/>
      <c r="X24" s="307"/>
      <c r="Y24" s="307"/>
      <c r="Z24" s="307"/>
      <c r="AA24" s="307"/>
      <c r="AB24" s="307"/>
      <c r="AC24" s="307"/>
      <c r="AD24" s="307"/>
      <c r="AE24" s="309">
        <v>23</v>
      </c>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1"/>
    </row>
    <row r="25" spans="1:64" s="182" customFormat="1" ht="15.75">
      <c r="A25" s="305">
        <v>11</v>
      </c>
      <c r="B25" s="305"/>
      <c r="C25" s="305"/>
      <c r="D25" s="305"/>
      <c r="E25" s="305"/>
      <c r="F25" s="305"/>
      <c r="G25" s="305"/>
      <c r="H25" s="305"/>
      <c r="I25" s="305"/>
      <c r="J25" s="305"/>
      <c r="K25" s="305"/>
      <c r="L25" s="305"/>
      <c r="M25" s="305"/>
      <c r="N25" s="305"/>
      <c r="O25" s="305"/>
      <c r="P25" s="312">
        <v>2.0299999999999998</v>
      </c>
      <c r="Q25" s="312"/>
      <c r="R25" s="312"/>
      <c r="S25" s="312"/>
      <c r="T25" s="312"/>
      <c r="U25" s="312"/>
      <c r="V25" s="312"/>
      <c r="W25" s="312"/>
      <c r="X25" s="312"/>
      <c r="Y25" s="312"/>
      <c r="Z25" s="312"/>
      <c r="AA25" s="312"/>
      <c r="AB25" s="312"/>
      <c r="AC25" s="312"/>
      <c r="AD25" s="312"/>
      <c r="AE25" s="309">
        <v>23</v>
      </c>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1"/>
    </row>
    <row r="26" spans="1:64" s="182" customFormat="1" ht="15.75">
      <c r="A26" s="305">
        <v>12</v>
      </c>
      <c r="B26" s="305"/>
      <c r="C26" s="305"/>
      <c r="D26" s="305"/>
      <c r="E26" s="305"/>
      <c r="F26" s="305"/>
      <c r="G26" s="305"/>
      <c r="H26" s="305"/>
      <c r="I26" s="305"/>
      <c r="J26" s="305"/>
      <c r="K26" s="305"/>
      <c r="L26" s="305"/>
      <c r="M26" s="305"/>
      <c r="N26" s="305"/>
      <c r="O26" s="305"/>
      <c r="P26" s="306">
        <v>0</v>
      </c>
      <c r="Q26" s="307"/>
      <c r="R26" s="307"/>
      <c r="S26" s="307"/>
      <c r="T26" s="307"/>
      <c r="U26" s="307"/>
      <c r="V26" s="307"/>
      <c r="W26" s="307"/>
      <c r="X26" s="307"/>
      <c r="Y26" s="307"/>
      <c r="Z26" s="307"/>
      <c r="AA26" s="307"/>
      <c r="AB26" s="307"/>
      <c r="AC26" s="307"/>
      <c r="AD26" s="307"/>
      <c r="AE26" s="307">
        <v>23</v>
      </c>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row>
    <row r="27" spans="1:64" s="180" customFormat="1" ht="11.25">
      <c r="A27" s="187"/>
      <c r="B27" s="187"/>
      <c r="C27" s="187"/>
      <c r="D27" s="187"/>
      <c r="E27" s="187"/>
      <c r="F27" s="187"/>
      <c r="G27" s="187"/>
      <c r="H27" s="187"/>
      <c r="I27" s="187"/>
      <c r="J27" s="187"/>
      <c r="K27" s="187"/>
      <c r="L27" s="187"/>
      <c r="M27" s="187"/>
      <c r="N27" s="187"/>
      <c r="O27" s="187"/>
      <c r="P27" s="187"/>
      <c r="Q27" s="187"/>
      <c r="R27" s="187"/>
    </row>
    <row r="28" spans="1:64" s="189" customFormat="1" ht="11.25">
      <c r="A28" s="188" t="s">
        <v>182</v>
      </c>
    </row>
    <row r="29" spans="1:64" s="182" customFormat="1" ht="15.75"/>
    <row r="30" spans="1:64" s="182" customFormat="1" ht="15.75"/>
    <row r="31" spans="1:64" s="182" customFormat="1" ht="15.75"/>
    <row r="32" spans="1:64" s="182" customFormat="1" ht="15.75">
      <c r="A32" s="308" t="s">
        <v>183</v>
      </c>
      <c r="B32" s="308"/>
      <c r="C32" s="308"/>
      <c r="D32" s="308"/>
      <c r="E32" s="308"/>
      <c r="F32" s="308"/>
      <c r="G32" s="308"/>
      <c r="H32" s="308"/>
      <c r="I32" s="308"/>
      <c r="J32" s="308"/>
      <c r="K32" s="308"/>
      <c r="L32" s="308"/>
      <c r="M32" s="308"/>
      <c r="N32" s="308"/>
      <c r="O32" s="308"/>
      <c r="P32" s="308"/>
      <c r="Q32" s="308"/>
      <c r="R32" s="308"/>
      <c r="S32" s="308"/>
      <c r="T32" s="308"/>
      <c r="U32" s="308"/>
      <c r="V32" s="308"/>
      <c r="W32" s="308" t="s">
        <v>184</v>
      </c>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row>
    <row r="33" spans="1:64" s="190" customFormat="1" ht="10.5">
      <c r="A33" s="303" t="s">
        <v>185</v>
      </c>
      <c r="B33" s="303"/>
      <c r="C33" s="303"/>
      <c r="D33" s="303"/>
      <c r="E33" s="303"/>
      <c r="F33" s="303"/>
      <c r="G33" s="303"/>
      <c r="H33" s="303"/>
      <c r="I33" s="303"/>
      <c r="J33" s="303"/>
      <c r="K33" s="303"/>
      <c r="L33" s="303"/>
      <c r="M33" s="303"/>
      <c r="N33" s="303"/>
      <c r="O33" s="303"/>
      <c r="P33" s="303"/>
      <c r="Q33" s="303"/>
      <c r="R33" s="303"/>
      <c r="S33" s="303"/>
      <c r="T33" s="303"/>
      <c r="U33" s="303"/>
      <c r="V33" s="303"/>
      <c r="W33" s="303" t="s">
        <v>186</v>
      </c>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t="s">
        <v>187</v>
      </c>
      <c r="AT33" s="303"/>
      <c r="AU33" s="303"/>
      <c r="AV33" s="303"/>
      <c r="AW33" s="303"/>
      <c r="AX33" s="303"/>
      <c r="AY33" s="303"/>
      <c r="AZ33" s="303"/>
      <c r="BA33" s="303"/>
      <c r="BB33" s="303"/>
      <c r="BC33" s="303"/>
      <c r="BD33" s="303"/>
      <c r="BE33" s="303"/>
      <c r="BF33" s="303"/>
      <c r="BG33" s="303"/>
      <c r="BH33" s="303"/>
      <c r="BI33" s="303"/>
      <c r="BJ33" s="303"/>
      <c r="BK33" s="303"/>
      <c r="BL33" s="303"/>
    </row>
    <row r="35" spans="1:64">
      <c r="E35" s="304" t="s">
        <v>188</v>
      </c>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row>
  </sheetData>
  <mergeCells count="59">
    <mergeCell ref="A5:BL5"/>
    <mergeCell ref="A6:BL6"/>
    <mergeCell ref="A7:BL7"/>
    <mergeCell ref="AD8:AI8"/>
    <mergeCell ref="A11:O11"/>
    <mergeCell ref="P11:AD11"/>
    <mergeCell ref="AE11:BL11"/>
    <mergeCell ref="A12:O12"/>
    <mergeCell ref="P12:AD12"/>
    <mergeCell ref="AE12:BL12"/>
    <mergeCell ref="A13:O13"/>
    <mergeCell ref="P13:AD13"/>
    <mergeCell ref="AE13:BL13"/>
    <mergeCell ref="A14:O14"/>
    <mergeCell ref="P14:AD14"/>
    <mergeCell ref="AE14:BL14"/>
    <mergeCell ref="A15:O15"/>
    <mergeCell ref="P15:AD15"/>
    <mergeCell ref="AE15:BL15"/>
    <mergeCell ref="A16:O16"/>
    <mergeCell ref="P16:AD16"/>
    <mergeCell ref="AE16:BL16"/>
    <mergeCell ref="A17:O17"/>
    <mergeCell ref="P17:AD17"/>
    <mergeCell ref="AE17:BL17"/>
    <mergeCell ref="A18:O18"/>
    <mergeCell ref="P18:AD18"/>
    <mergeCell ref="AE18:BL18"/>
    <mergeCell ref="A19:O19"/>
    <mergeCell ref="P19:AD19"/>
    <mergeCell ref="AE19:BL19"/>
    <mergeCell ref="A20:O20"/>
    <mergeCell ref="P20:AD20"/>
    <mergeCell ref="AE20:BL20"/>
    <mergeCell ref="A21:O21"/>
    <mergeCell ref="P21:AD21"/>
    <mergeCell ref="AE21:BL21"/>
    <mergeCell ref="A22:O22"/>
    <mergeCell ref="P22:AD22"/>
    <mergeCell ref="AE22:BL22"/>
    <mergeCell ref="A23:O23"/>
    <mergeCell ref="P23:AD23"/>
    <mergeCell ref="AE23:BL23"/>
    <mergeCell ref="A24:O24"/>
    <mergeCell ref="P24:AD24"/>
    <mergeCell ref="AE24:BL24"/>
    <mergeCell ref="A25:O25"/>
    <mergeCell ref="P25:AD25"/>
    <mergeCell ref="AE25:BL25"/>
    <mergeCell ref="A33:V33"/>
    <mergeCell ref="W33:AR33"/>
    <mergeCell ref="AS33:BL33"/>
    <mergeCell ref="E35:AO35"/>
    <mergeCell ref="A26:O26"/>
    <mergeCell ref="P26:AD26"/>
    <mergeCell ref="AE26:BL26"/>
    <mergeCell ref="A32:V32"/>
    <mergeCell ref="W32:AR32"/>
    <mergeCell ref="AS32:BL3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L24"/>
  <sheetViews>
    <sheetView topLeftCell="A4" workbookViewId="0">
      <selection activeCell="BV18" sqref="BV18"/>
    </sheetView>
  </sheetViews>
  <sheetFormatPr defaultColWidth="1.42578125" defaultRowHeight="15"/>
  <cols>
    <col min="1" max="61" width="1.42578125" style="191"/>
    <col min="62" max="64" width="1.42578125" style="191" customWidth="1"/>
    <col min="65" max="317" width="1.42578125" style="191"/>
    <col min="318" max="320" width="1.42578125" style="191" customWidth="1"/>
    <col min="321" max="573" width="1.42578125" style="191"/>
    <col min="574" max="576" width="1.42578125" style="191" customWidth="1"/>
    <col min="577" max="829" width="1.42578125" style="191"/>
    <col min="830" max="832" width="1.42578125" style="191" customWidth="1"/>
    <col min="833" max="1085" width="1.42578125" style="191"/>
    <col min="1086" max="1088" width="1.42578125" style="191" customWidth="1"/>
    <col min="1089" max="1341" width="1.42578125" style="191"/>
    <col min="1342" max="1344" width="1.42578125" style="191" customWidth="1"/>
    <col min="1345" max="1597" width="1.42578125" style="191"/>
    <col min="1598" max="1600" width="1.42578125" style="191" customWidth="1"/>
    <col min="1601" max="1853" width="1.42578125" style="191"/>
    <col min="1854" max="1856" width="1.42578125" style="191" customWidth="1"/>
    <col min="1857" max="2109" width="1.42578125" style="191"/>
    <col min="2110" max="2112" width="1.42578125" style="191" customWidth="1"/>
    <col min="2113" max="2365" width="1.42578125" style="191"/>
    <col min="2366" max="2368" width="1.42578125" style="191" customWidth="1"/>
    <col min="2369" max="2621" width="1.42578125" style="191"/>
    <col min="2622" max="2624" width="1.42578125" style="191" customWidth="1"/>
    <col min="2625" max="2877" width="1.42578125" style="191"/>
    <col min="2878" max="2880" width="1.42578125" style="191" customWidth="1"/>
    <col min="2881" max="3133" width="1.42578125" style="191"/>
    <col min="3134" max="3136" width="1.42578125" style="191" customWidth="1"/>
    <col min="3137" max="3389" width="1.42578125" style="191"/>
    <col min="3390" max="3392" width="1.42578125" style="191" customWidth="1"/>
    <col min="3393" max="3645" width="1.42578125" style="191"/>
    <col min="3646" max="3648" width="1.42578125" style="191" customWidth="1"/>
    <col min="3649" max="3901" width="1.42578125" style="191"/>
    <col min="3902" max="3904" width="1.42578125" style="191" customWidth="1"/>
    <col min="3905" max="4157" width="1.42578125" style="191"/>
    <col min="4158" max="4160" width="1.42578125" style="191" customWidth="1"/>
    <col min="4161" max="4413" width="1.42578125" style="191"/>
    <col min="4414" max="4416" width="1.42578125" style="191" customWidth="1"/>
    <col min="4417" max="4669" width="1.42578125" style="191"/>
    <col min="4670" max="4672" width="1.42578125" style="191" customWidth="1"/>
    <col min="4673" max="4925" width="1.42578125" style="191"/>
    <col min="4926" max="4928" width="1.42578125" style="191" customWidth="1"/>
    <col min="4929" max="5181" width="1.42578125" style="191"/>
    <col min="5182" max="5184" width="1.42578125" style="191" customWidth="1"/>
    <col min="5185" max="5437" width="1.42578125" style="191"/>
    <col min="5438" max="5440" width="1.42578125" style="191" customWidth="1"/>
    <col min="5441" max="5693" width="1.42578125" style="191"/>
    <col min="5694" max="5696" width="1.42578125" style="191" customWidth="1"/>
    <col min="5697" max="5949" width="1.42578125" style="191"/>
    <col min="5950" max="5952" width="1.42578125" style="191" customWidth="1"/>
    <col min="5953" max="6205" width="1.42578125" style="191"/>
    <col min="6206" max="6208" width="1.42578125" style="191" customWidth="1"/>
    <col min="6209" max="6461" width="1.42578125" style="191"/>
    <col min="6462" max="6464" width="1.42578125" style="191" customWidth="1"/>
    <col min="6465" max="6717" width="1.42578125" style="191"/>
    <col min="6718" max="6720" width="1.42578125" style="191" customWidth="1"/>
    <col min="6721" max="6973" width="1.42578125" style="191"/>
    <col min="6974" max="6976" width="1.42578125" style="191" customWidth="1"/>
    <col min="6977" max="7229" width="1.42578125" style="191"/>
    <col min="7230" max="7232" width="1.42578125" style="191" customWidth="1"/>
    <col min="7233" max="7485" width="1.42578125" style="191"/>
    <col min="7486" max="7488" width="1.42578125" style="191" customWidth="1"/>
    <col min="7489" max="7741" width="1.42578125" style="191"/>
    <col min="7742" max="7744" width="1.42578125" style="191" customWidth="1"/>
    <col min="7745" max="7997" width="1.42578125" style="191"/>
    <col min="7998" max="8000" width="1.42578125" style="191" customWidth="1"/>
    <col min="8001" max="8253" width="1.42578125" style="191"/>
    <col min="8254" max="8256" width="1.42578125" style="191" customWidth="1"/>
    <col min="8257" max="8509" width="1.42578125" style="191"/>
    <col min="8510" max="8512" width="1.42578125" style="191" customWidth="1"/>
    <col min="8513" max="8765" width="1.42578125" style="191"/>
    <col min="8766" max="8768" width="1.42578125" style="191" customWidth="1"/>
    <col min="8769" max="9021" width="1.42578125" style="191"/>
    <col min="9022" max="9024" width="1.42578125" style="191" customWidth="1"/>
    <col min="9025" max="9277" width="1.42578125" style="191"/>
    <col min="9278" max="9280" width="1.42578125" style="191" customWidth="1"/>
    <col min="9281" max="9533" width="1.42578125" style="191"/>
    <col min="9534" max="9536" width="1.42578125" style="191" customWidth="1"/>
    <col min="9537" max="9789" width="1.42578125" style="191"/>
    <col min="9790" max="9792" width="1.42578125" style="191" customWidth="1"/>
    <col min="9793" max="10045" width="1.42578125" style="191"/>
    <col min="10046" max="10048" width="1.42578125" style="191" customWidth="1"/>
    <col min="10049" max="10301" width="1.42578125" style="191"/>
    <col min="10302" max="10304" width="1.42578125" style="191" customWidth="1"/>
    <col min="10305" max="10557" width="1.42578125" style="191"/>
    <col min="10558" max="10560" width="1.42578125" style="191" customWidth="1"/>
    <col min="10561" max="10813" width="1.42578125" style="191"/>
    <col min="10814" max="10816" width="1.42578125" style="191" customWidth="1"/>
    <col min="10817" max="11069" width="1.42578125" style="191"/>
    <col min="11070" max="11072" width="1.42578125" style="191" customWidth="1"/>
    <col min="11073" max="11325" width="1.42578125" style="191"/>
    <col min="11326" max="11328" width="1.42578125" style="191" customWidth="1"/>
    <col min="11329" max="11581" width="1.42578125" style="191"/>
    <col min="11582" max="11584" width="1.42578125" style="191" customWidth="1"/>
    <col min="11585" max="11837" width="1.42578125" style="191"/>
    <col min="11838" max="11840" width="1.42578125" style="191" customWidth="1"/>
    <col min="11841" max="12093" width="1.42578125" style="191"/>
    <col min="12094" max="12096" width="1.42578125" style="191" customWidth="1"/>
    <col min="12097" max="12349" width="1.42578125" style="191"/>
    <col min="12350" max="12352" width="1.42578125" style="191" customWidth="1"/>
    <col min="12353" max="12605" width="1.42578125" style="191"/>
    <col min="12606" max="12608" width="1.42578125" style="191" customWidth="1"/>
    <col min="12609" max="12861" width="1.42578125" style="191"/>
    <col min="12862" max="12864" width="1.42578125" style="191" customWidth="1"/>
    <col min="12865" max="13117" width="1.42578125" style="191"/>
    <col min="13118" max="13120" width="1.42578125" style="191" customWidth="1"/>
    <col min="13121" max="13373" width="1.42578125" style="191"/>
    <col min="13374" max="13376" width="1.42578125" style="191" customWidth="1"/>
    <col min="13377" max="13629" width="1.42578125" style="191"/>
    <col min="13630" max="13632" width="1.42578125" style="191" customWidth="1"/>
    <col min="13633" max="13885" width="1.42578125" style="191"/>
    <col min="13886" max="13888" width="1.42578125" style="191" customWidth="1"/>
    <col min="13889" max="14141" width="1.42578125" style="191"/>
    <col min="14142" max="14144" width="1.42578125" style="191" customWidth="1"/>
    <col min="14145" max="14397" width="1.42578125" style="191"/>
    <col min="14398" max="14400" width="1.42578125" style="191" customWidth="1"/>
    <col min="14401" max="14653" width="1.42578125" style="191"/>
    <col min="14654" max="14656" width="1.42578125" style="191" customWidth="1"/>
    <col min="14657" max="14909" width="1.42578125" style="191"/>
    <col min="14910" max="14912" width="1.42578125" style="191" customWidth="1"/>
    <col min="14913" max="15165" width="1.42578125" style="191"/>
    <col min="15166" max="15168" width="1.42578125" style="191" customWidth="1"/>
    <col min="15169" max="15421" width="1.42578125" style="191"/>
    <col min="15422" max="15424" width="1.42578125" style="191" customWidth="1"/>
    <col min="15425" max="15677" width="1.42578125" style="191"/>
    <col min="15678" max="15680" width="1.42578125" style="191" customWidth="1"/>
    <col min="15681" max="15933" width="1.42578125" style="191"/>
    <col min="15934" max="15936" width="1.42578125" style="191" customWidth="1"/>
    <col min="15937" max="16189" width="1.42578125" style="191"/>
    <col min="16190" max="16192" width="1.42578125" style="191" customWidth="1"/>
    <col min="16193" max="16384" width="1.42578125" style="191"/>
  </cols>
  <sheetData>
    <row r="1" spans="1:64" s="180" customFormat="1" ht="11.25">
      <c r="BL1" s="181" t="s">
        <v>189</v>
      </c>
    </row>
    <row r="2" spans="1:64" s="180" customFormat="1" ht="11.25">
      <c r="BL2" s="181" t="s">
        <v>167</v>
      </c>
    </row>
    <row r="3" spans="1:64" s="182" customFormat="1" ht="15.75"/>
    <row r="4" spans="1:64" s="182" customFormat="1" ht="15.75"/>
    <row r="5" spans="1:64" s="183" customFormat="1" ht="18.75">
      <c r="A5" s="324" t="s">
        <v>190</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row>
    <row r="6" spans="1:64" s="183" customFormat="1" ht="18.75">
      <c r="A6" s="324" t="s">
        <v>191</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row>
    <row r="7" spans="1:64" s="192"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row>
    <row r="8" spans="1:64" s="184" customFormat="1" ht="18.75">
      <c r="A8" s="350" t="s">
        <v>0</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row>
    <row r="9" spans="1:64" s="190" customFormat="1" ht="10.5">
      <c r="A9" s="351" t="s">
        <v>192</v>
      </c>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row>
    <row r="10" spans="1:64" s="182" customFormat="1" ht="15.75"/>
    <row r="11" spans="1:64" s="182" customFormat="1" ht="15.75"/>
    <row r="12" spans="1:64" s="182" customFormat="1" ht="15.75" customHeight="1">
      <c r="A12" s="352" t="s">
        <v>193</v>
      </c>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4" t="s">
        <v>172</v>
      </c>
      <c r="AB12" s="354"/>
      <c r="AC12" s="354"/>
      <c r="AD12" s="354"/>
      <c r="AE12" s="354"/>
      <c r="AF12" s="353" t="s">
        <v>194</v>
      </c>
      <c r="AG12" s="353"/>
      <c r="AH12" s="353"/>
      <c r="AI12" s="353"/>
      <c r="AJ12" s="353"/>
      <c r="AK12" s="353"/>
      <c r="AL12" s="355"/>
      <c r="AM12" s="356" t="s">
        <v>195</v>
      </c>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8"/>
    </row>
    <row r="13" spans="1:64" s="182" customFormat="1" ht="30.75" customHeight="1">
      <c r="A13" s="330" t="s">
        <v>196</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2"/>
      <c r="AM13" s="333" t="s">
        <v>197</v>
      </c>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5"/>
    </row>
    <row r="14" spans="1:64" s="182" customFormat="1" ht="15.75" customHeight="1">
      <c r="A14" s="336" t="s">
        <v>198</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7" t="s">
        <v>199</v>
      </c>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9"/>
    </row>
    <row r="15" spans="1:64" s="182" customFormat="1" ht="15.75" customHeight="1">
      <c r="A15" s="343" t="s">
        <v>200</v>
      </c>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0"/>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2"/>
    </row>
    <row r="16" spans="1:64" s="182" customFormat="1" ht="15.75" customHeight="1">
      <c r="A16" s="336" t="s">
        <v>201</v>
      </c>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44" t="s">
        <v>202</v>
      </c>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6"/>
    </row>
    <row r="17" spans="1:64" s="182" customFormat="1" ht="15.75" customHeight="1">
      <c r="A17" s="343" t="s">
        <v>203</v>
      </c>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7"/>
      <c r="AN17" s="348"/>
      <c r="AO17" s="348"/>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9"/>
    </row>
    <row r="18" spans="1:64" s="182" customFormat="1" ht="15.75"/>
    <row r="19" spans="1:64" s="182" customFormat="1" ht="15.75"/>
    <row r="20" spans="1:64" s="182" customFormat="1" ht="15.75"/>
    <row r="21" spans="1:64" s="182" customFormat="1" ht="15" customHeight="1">
      <c r="A21" s="308" t="s">
        <v>183</v>
      </c>
      <c r="B21" s="308"/>
      <c r="C21" s="308"/>
      <c r="D21" s="308"/>
      <c r="E21" s="308"/>
      <c r="F21" s="308"/>
      <c r="G21" s="308"/>
      <c r="H21" s="308"/>
      <c r="I21" s="308"/>
      <c r="J21" s="308"/>
      <c r="K21" s="308"/>
      <c r="L21" s="308"/>
      <c r="M21" s="308"/>
      <c r="N21" s="308"/>
      <c r="O21" s="308"/>
      <c r="P21" s="308"/>
      <c r="Q21" s="308"/>
      <c r="R21" s="308"/>
      <c r="S21" s="308"/>
      <c r="T21" s="308"/>
      <c r="U21" s="308"/>
      <c r="V21" s="308"/>
      <c r="W21" s="308" t="s">
        <v>184</v>
      </c>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row>
    <row r="22" spans="1:64" s="190" customFormat="1" ht="10.5">
      <c r="A22" s="303" t="s">
        <v>185</v>
      </c>
      <c r="B22" s="303"/>
      <c r="C22" s="303"/>
      <c r="D22" s="303"/>
      <c r="E22" s="303"/>
      <c r="F22" s="303"/>
      <c r="G22" s="303"/>
      <c r="H22" s="303"/>
      <c r="I22" s="303"/>
      <c r="J22" s="303"/>
      <c r="K22" s="303"/>
      <c r="L22" s="303"/>
      <c r="M22" s="303"/>
      <c r="N22" s="303"/>
      <c r="O22" s="303"/>
      <c r="P22" s="303"/>
      <c r="Q22" s="303"/>
      <c r="R22" s="303"/>
      <c r="S22" s="303"/>
      <c r="T22" s="303"/>
      <c r="U22" s="303"/>
      <c r="V22" s="303"/>
      <c r="W22" s="303" t="s">
        <v>186</v>
      </c>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t="s">
        <v>187</v>
      </c>
      <c r="AT22" s="303"/>
      <c r="AU22" s="303"/>
      <c r="AV22" s="303"/>
      <c r="AW22" s="303"/>
      <c r="AX22" s="303"/>
      <c r="AY22" s="303"/>
      <c r="AZ22" s="303"/>
      <c r="BA22" s="303"/>
      <c r="BB22" s="303"/>
      <c r="BC22" s="303"/>
      <c r="BD22" s="303"/>
      <c r="BE22" s="303"/>
      <c r="BF22" s="303"/>
      <c r="BG22" s="303"/>
      <c r="BH22" s="303"/>
      <c r="BI22" s="303"/>
      <c r="BJ22" s="303"/>
      <c r="BK22" s="303"/>
      <c r="BL22" s="303"/>
    </row>
    <row r="24" spans="1:64">
      <c r="E24" s="329" t="s">
        <v>204</v>
      </c>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row>
  </sheetData>
  <mergeCells count="23">
    <mergeCell ref="A16:AL16"/>
    <mergeCell ref="AM16:BL17"/>
    <mergeCell ref="A17:AL17"/>
    <mergeCell ref="A5:BL5"/>
    <mergeCell ref="A6:BL6"/>
    <mergeCell ref="A8:BL8"/>
    <mergeCell ref="A9:BL9"/>
    <mergeCell ref="A12:Z12"/>
    <mergeCell ref="AA12:AE12"/>
    <mergeCell ref="AF12:AL12"/>
    <mergeCell ref="AM12:BL12"/>
    <mergeCell ref="A13:AL13"/>
    <mergeCell ref="AM13:BL13"/>
    <mergeCell ref="A14:AL14"/>
    <mergeCell ref="AM14:BL15"/>
    <mergeCell ref="A15:AL15"/>
    <mergeCell ref="E24:AG24"/>
    <mergeCell ref="A21:V21"/>
    <mergeCell ref="W21:AR21"/>
    <mergeCell ref="AS21:BL21"/>
    <mergeCell ref="A22:V22"/>
    <mergeCell ref="W22:AR22"/>
    <mergeCell ref="AS22:BL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B36"/>
  <sheetViews>
    <sheetView topLeftCell="A7" workbookViewId="0">
      <selection activeCell="CO22" sqref="CO22"/>
    </sheetView>
  </sheetViews>
  <sheetFormatPr defaultColWidth="1.140625" defaultRowHeight="12.75"/>
  <cols>
    <col min="1" max="16384" width="1.140625" style="196"/>
  </cols>
  <sheetData>
    <row r="1" spans="1:80" s="193" customFormat="1" ht="11.25">
      <c r="CB1" s="194" t="s">
        <v>205</v>
      </c>
    </row>
    <row r="2" spans="1:80" s="193" customFormat="1" ht="11.25">
      <c r="CB2" s="194" t="s">
        <v>206</v>
      </c>
    </row>
    <row r="3" spans="1:80" s="193" customFormat="1" ht="11.25">
      <c r="CB3" s="194" t="s">
        <v>207</v>
      </c>
    </row>
    <row r="4" spans="1:80" s="193" customFormat="1" ht="11.25">
      <c r="CB4" s="195" t="s">
        <v>208</v>
      </c>
    </row>
    <row r="7" spans="1:80" s="197" customFormat="1" ht="15.75">
      <c r="A7" s="392" t="s">
        <v>209</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row>
    <row r="8" spans="1:80" s="197" customFormat="1" ht="15.75">
      <c r="A8" s="392" t="s">
        <v>210</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row>
    <row r="9" spans="1:80" s="197" customFormat="1" ht="15.75">
      <c r="A9" s="392" t="s">
        <v>211</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row>
    <row r="10" spans="1:80" s="197" customFormat="1" ht="15.75">
      <c r="A10" s="392" t="s">
        <v>212</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row>
    <row r="12" spans="1:80" ht="15" customHeight="1">
      <c r="D12" s="393" t="s">
        <v>0</v>
      </c>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row>
    <row r="13" spans="1:80" s="198" customFormat="1" ht="10.5">
      <c r="D13" s="394" t="s">
        <v>213</v>
      </c>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row>
    <row r="16" spans="1:80">
      <c r="A16" s="385" t="s">
        <v>214</v>
      </c>
      <c r="B16" s="386"/>
      <c r="C16" s="386"/>
      <c r="D16" s="386"/>
      <c r="E16" s="387"/>
      <c r="F16" s="388" t="s">
        <v>215</v>
      </c>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5" t="s">
        <v>216</v>
      </c>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7"/>
    </row>
    <row r="17" spans="1:80">
      <c r="A17" s="389" t="s">
        <v>217</v>
      </c>
      <c r="B17" s="359"/>
      <c r="C17" s="359"/>
      <c r="D17" s="359"/>
      <c r="E17" s="390"/>
      <c r="F17" s="391" t="s">
        <v>218</v>
      </c>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8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90"/>
    </row>
    <row r="18" spans="1:80" ht="13.5" customHeight="1">
      <c r="A18" s="361">
        <v>1</v>
      </c>
      <c r="B18" s="362"/>
      <c r="C18" s="362"/>
      <c r="D18" s="362"/>
      <c r="E18" s="363"/>
      <c r="F18" s="370" t="s">
        <v>193</v>
      </c>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1">
        <v>23</v>
      </c>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3"/>
    </row>
    <row r="19" spans="1:80" ht="13.5" customHeight="1">
      <c r="A19" s="364"/>
      <c r="B19" s="365"/>
      <c r="C19" s="365"/>
      <c r="D19" s="365"/>
      <c r="E19" s="366"/>
      <c r="F19" s="380" t="s">
        <v>219</v>
      </c>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2"/>
      <c r="AL19" s="374"/>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6"/>
    </row>
    <row r="20" spans="1:80" ht="13.5" customHeight="1">
      <c r="A20" s="364"/>
      <c r="B20" s="365"/>
      <c r="C20" s="365"/>
      <c r="D20" s="365"/>
      <c r="E20" s="366"/>
      <c r="F20" s="380" t="s">
        <v>220</v>
      </c>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2"/>
      <c r="AL20" s="374"/>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6"/>
    </row>
    <row r="21" spans="1:80" ht="13.5" customHeight="1">
      <c r="A21" s="367"/>
      <c r="B21" s="368"/>
      <c r="C21" s="368"/>
      <c r="D21" s="368"/>
      <c r="E21" s="369"/>
      <c r="F21" s="384" t="s">
        <v>221</v>
      </c>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77"/>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9"/>
    </row>
    <row r="22" spans="1:80" ht="13.5" customHeight="1">
      <c r="A22" s="361">
        <v>2</v>
      </c>
      <c r="B22" s="362"/>
      <c r="C22" s="362"/>
      <c r="D22" s="362"/>
      <c r="E22" s="363"/>
      <c r="F22" s="370" t="s">
        <v>222</v>
      </c>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1">
        <v>0.18079999999999999</v>
      </c>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2"/>
      <c r="BS22" s="372"/>
      <c r="BT22" s="372"/>
      <c r="BU22" s="372"/>
      <c r="BV22" s="372"/>
      <c r="BW22" s="372"/>
      <c r="BX22" s="372"/>
      <c r="BY22" s="372"/>
      <c r="BZ22" s="372"/>
      <c r="CA22" s="372"/>
      <c r="CB22" s="373"/>
    </row>
    <row r="23" spans="1:80" ht="13.5" customHeight="1">
      <c r="A23" s="364"/>
      <c r="B23" s="365"/>
      <c r="C23" s="365"/>
      <c r="D23" s="365"/>
      <c r="E23" s="366"/>
      <c r="F23" s="380" t="s">
        <v>223</v>
      </c>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2"/>
      <c r="AL23" s="374"/>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6"/>
    </row>
    <row r="24" spans="1:80" ht="13.5" customHeight="1">
      <c r="A24" s="364"/>
      <c r="B24" s="365"/>
      <c r="C24" s="365"/>
      <c r="D24" s="365"/>
      <c r="E24" s="366"/>
      <c r="F24" s="383" t="s">
        <v>224</v>
      </c>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74"/>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6"/>
    </row>
    <row r="25" spans="1:80" ht="13.5" customHeight="1">
      <c r="A25" s="364"/>
      <c r="B25" s="365"/>
      <c r="C25" s="365"/>
      <c r="D25" s="365"/>
      <c r="E25" s="366"/>
      <c r="F25" s="380"/>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2"/>
      <c r="AL25" s="374"/>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6"/>
    </row>
    <row r="26" spans="1:80" ht="13.5" customHeight="1">
      <c r="A26" s="367"/>
      <c r="B26" s="368"/>
      <c r="C26" s="368"/>
      <c r="D26" s="368"/>
      <c r="E26" s="369"/>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77"/>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9"/>
    </row>
    <row r="27" spans="1:80" ht="13.5" customHeight="1">
      <c r="A27" s="361">
        <v>3</v>
      </c>
      <c r="B27" s="362"/>
      <c r="C27" s="362"/>
      <c r="D27" s="362"/>
      <c r="E27" s="363"/>
      <c r="F27" s="370" t="s">
        <v>225</v>
      </c>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1">
        <v>8.6900000000000005E-2</v>
      </c>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c r="BZ27" s="372"/>
      <c r="CA27" s="372"/>
      <c r="CB27" s="373"/>
    </row>
    <row r="28" spans="1:80" ht="13.5" customHeight="1">
      <c r="A28" s="364"/>
      <c r="B28" s="365"/>
      <c r="C28" s="365"/>
      <c r="D28" s="365"/>
      <c r="E28" s="366"/>
      <c r="F28" s="380" t="s">
        <v>226</v>
      </c>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2"/>
      <c r="AL28" s="374"/>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6"/>
    </row>
    <row r="29" spans="1:80" ht="13.5" customHeight="1">
      <c r="A29" s="364"/>
      <c r="B29" s="365"/>
      <c r="C29" s="365"/>
      <c r="D29" s="365"/>
      <c r="E29" s="366"/>
      <c r="F29" s="383" t="s">
        <v>227</v>
      </c>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74"/>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6"/>
    </row>
    <row r="30" spans="1:80" ht="13.5" customHeight="1">
      <c r="A30" s="364"/>
      <c r="B30" s="365"/>
      <c r="C30" s="365"/>
      <c r="D30" s="365"/>
      <c r="E30" s="366"/>
      <c r="F30" s="380"/>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2"/>
      <c r="AL30" s="374"/>
      <c r="AM30" s="375"/>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6"/>
    </row>
    <row r="31" spans="1:80" ht="13.5" customHeight="1">
      <c r="A31" s="367"/>
      <c r="B31" s="368"/>
      <c r="C31" s="368"/>
      <c r="D31" s="368"/>
      <c r="E31" s="369"/>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77"/>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9"/>
    </row>
    <row r="35" spans="1:80" ht="15" customHeight="1">
      <c r="A35" s="359" t="s">
        <v>183</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t="s">
        <v>184</v>
      </c>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59"/>
      <c r="BR35" s="359"/>
      <c r="BS35" s="359"/>
      <c r="BT35" s="359"/>
      <c r="BU35" s="359"/>
      <c r="BV35" s="359"/>
      <c r="BW35" s="359"/>
      <c r="BX35" s="359"/>
      <c r="BY35" s="359"/>
      <c r="BZ35" s="359"/>
      <c r="CA35" s="359"/>
      <c r="CB35" s="359"/>
    </row>
    <row r="36" spans="1:80" s="199" customFormat="1" ht="10.5">
      <c r="A36" s="360" t="s">
        <v>185</v>
      </c>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t="s">
        <v>186</v>
      </c>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t="s">
        <v>187</v>
      </c>
      <c r="BK36" s="360"/>
      <c r="BL36" s="360"/>
      <c r="BM36" s="360"/>
      <c r="BN36" s="360"/>
      <c r="BO36" s="360"/>
      <c r="BP36" s="360"/>
      <c r="BQ36" s="360"/>
      <c r="BR36" s="360"/>
      <c r="BS36" s="360"/>
      <c r="BT36" s="360"/>
      <c r="BU36" s="360"/>
      <c r="BV36" s="360"/>
      <c r="BW36" s="360"/>
      <c r="BX36" s="360"/>
      <c r="BY36" s="360"/>
      <c r="BZ36" s="360"/>
      <c r="CA36" s="360"/>
      <c r="CB36" s="360"/>
    </row>
  </sheetData>
  <mergeCells count="38">
    <mergeCell ref="D13:BY13"/>
    <mergeCell ref="A7:CB7"/>
    <mergeCell ref="A8:CB8"/>
    <mergeCell ref="A9:CB9"/>
    <mergeCell ref="A10:CB10"/>
    <mergeCell ref="D12:BY12"/>
    <mergeCell ref="A16:E16"/>
    <mergeCell ref="F16:AK16"/>
    <mergeCell ref="AL16:CB16"/>
    <mergeCell ref="A17:E17"/>
    <mergeCell ref="F17:AK17"/>
    <mergeCell ref="AL17:CB17"/>
    <mergeCell ref="A18:E21"/>
    <mergeCell ref="F18:AK18"/>
    <mergeCell ref="AL18:CB21"/>
    <mergeCell ref="F19:AK19"/>
    <mergeCell ref="F20:AK20"/>
    <mergeCell ref="F21:AK21"/>
    <mergeCell ref="A22:E26"/>
    <mergeCell ref="F22:AK22"/>
    <mergeCell ref="AL22:CB26"/>
    <mergeCell ref="F23:AK23"/>
    <mergeCell ref="F24:AK24"/>
    <mergeCell ref="F25:AK25"/>
    <mergeCell ref="F26:AK26"/>
    <mergeCell ref="A27:E31"/>
    <mergeCell ref="F27:AK27"/>
    <mergeCell ref="AL27:CB31"/>
    <mergeCell ref="F28:AK28"/>
    <mergeCell ref="F29:AK29"/>
    <mergeCell ref="F30:AK30"/>
    <mergeCell ref="F31:AK31"/>
    <mergeCell ref="A35:AC35"/>
    <mergeCell ref="AD35:BI35"/>
    <mergeCell ref="BJ35:CB35"/>
    <mergeCell ref="A36:AC36"/>
    <mergeCell ref="AD36:BI36"/>
    <mergeCell ref="BJ36:CB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CB62"/>
  <sheetViews>
    <sheetView topLeftCell="A16" workbookViewId="0">
      <selection activeCell="Q18" sqref="Q18:AI23"/>
    </sheetView>
  </sheetViews>
  <sheetFormatPr defaultColWidth="1.140625" defaultRowHeight="12.75"/>
  <cols>
    <col min="1" max="1" width="1.140625" style="196" customWidth="1"/>
    <col min="2" max="79" width="1.140625" style="196"/>
    <col min="80" max="80" width="1.140625" style="196" customWidth="1"/>
    <col min="81" max="256" width="1.140625" style="196"/>
    <col min="257" max="257" width="1.140625" style="196" customWidth="1"/>
    <col min="258" max="335" width="1.140625" style="196"/>
    <col min="336" max="336" width="1.140625" style="196" customWidth="1"/>
    <col min="337" max="512" width="1.140625" style="196"/>
    <col min="513" max="513" width="1.140625" style="196" customWidth="1"/>
    <col min="514" max="591" width="1.140625" style="196"/>
    <col min="592" max="592" width="1.140625" style="196" customWidth="1"/>
    <col min="593" max="768" width="1.140625" style="196"/>
    <col min="769" max="769" width="1.140625" style="196" customWidth="1"/>
    <col min="770" max="847" width="1.140625" style="196"/>
    <col min="848" max="848" width="1.140625" style="196" customWidth="1"/>
    <col min="849" max="1024" width="1.140625" style="196"/>
    <col min="1025" max="1025" width="1.140625" style="196" customWidth="1"/>
    <col min="1026" max="1103" width="1.140625" style="196"/>
    <col min="1104" max="1104" width="1.140625" style="196" customWidth="1"/>
    <col min="1105" max="1280" width="1.140625" style="196"/>
    <col min="1281" max="1281" width="1.140625" style="196" customWidth="1"/>
    <col min="1282" max="1359" width="1.140625" style="196"/>
    <col min="1360" max="1360" width="1.140625" style="196" customWidth="1"/>
    <col min="1361" max="1536" width="1.140625" style="196"/>
    <col min="1537" max="1537" width="1.140625" style="196" customWidth="1"/>
    <col min="1538" max="1615" width="1.140625" style="196"/>
    <col min="1616" max="1616" width="1.140625" style="196" customWidth="1"/>
    <col min="1617" max="1792" width="1.140625" style="196"/>
    <col min="1793" max="1793" width="1.140625" style="196" customWidth="1"/>
    <col min="1794" max="1871" width="1.140625" style="196"/>
    <col min="1872" max="1872" width="1.140625" style="196" customWidth="1"/>
    <col min="1873" max="2048" width="1.140625" style="196"/>
    <col min="2049" max="2049" width="1.140625" style="196" customWidth="1"/>
    <col min="2050" max="2127" width="1.140625" style="196"/>
    <col min="2128" max="2128" width="1.140625" style="196" customWidth="1"/>
    <col min="2129" max="2304" width="1.140625" style="196"/>
    <col min="2305" max="2305" width="1.140625" style="196" customWidth="1"/>
    <col min="2306" max="2383" width="1.140625" style="196"/>
    <col min="2384" max="2384" width="1.140625" style="196" customWidth="1"/>
    <col min="2385" max="2560" width="1.140625" style="196"/>
    <col min="2561" max="2561" width="1.140625" style="196" customWidth="1"/>
    <col min="2562" max="2639" width="1.140625" style="196"/>
    <col min="2640" max="2640" width="1.140625" style="196" customWidth="1"/>
    <col min="2641" max="2816" width="1.140625" style="196"/>
    <col min="2817" max="2817" width="1.140625" style="196" customWidth="1"/>
    <col min="2818" max="2895" width="1.140625" style="196"/>
    <col min="2896" max="2896" width="1.140625" style="196" customWidth="1"/>
    <col min="2897" max="3072" width="1.140625" style="196"/>
    <col min="3073" max="3073" width="1.140625" style="196" customWidth="1"/>
    <col min="3074" max="3151" width="1.140625" style="196"/>
    <col min="3152" max="3152" width="1.140625" style="196" customWidth="1"/>
    <col min="3153" max="3328" width="1.140625" style="196"/>
    <col min="3329" max="3329" width="1.140625" style="196" customWidth="1"/>
    <col min="3330" max="3407" width="1.140625" style="196"/>
    <col min="3408" max="3408" width="1.140625" style="196" customWidth="1"/>
    <col min="3409" max="3584" width="1.140625" style="196"/>
    <col min="3585" max="3585" width="1.140625" style="196" customWidth="1"/>
    <col min="3586" max="3663" width="1.140625" style="196"/>
    <col min="3664" max="3664" width="1.140625" style="196" customWidth="1"/>
    <col min="3665" max="3840" width="1.140625" style="196"/>
    <col min="3841" max="3841" width="1.140625" style="196" customWidth="1"/>
    <col min="3842" max="3919" width="1.140625" style="196"/>
    <col min="3920" max="3920" width="1.140625" style="196" customWidth="1"/>
    <col min="3921" max="4096" width="1.140625" style="196"/>
    <col min="4097" max="4097" width="1.140625" style="196" customWidth="1"/>
    <col min="4098" max="4175" width="1.140625" style="196"/>
    <col min="4176" max="4176" width="1.140625" style="196" customWidth="1"/>
    <col min="4177" max="4352" width="1.140625" style="196"/>
    <col min="4353" max="4353" width="1.140625" style="196" customWidth="1"/>
    <col min="4354" max="4431" width="1.140625" style="196"/>
    <col min="4432" max="4432" width="1.140625" style="196" customWidth="1"/>
    <col min="4433" max="4608" width="1.140625" style="196"/>
    <col min="4609" max="4609" width="1.140625" style="196" customWidth="1"/>
    <col min="4610" max="4687" width="1.140625" style="196"/>
    <col min="4688" max="4688" width="1.140625" style="196" customWidth="1"/>
    <col min="4689" max="4864" width="1.140625" style="196"/>
    <col min="4865" max="4865" width="1.140625" style="196" customWidth="1"/>
    <col min="4866" max="4943" width="1.140625" style="196"/>
    <col min="4944" max="4944" width="1.140625" style="196" customWidth="1"/>
    <col min="4945" max="5120" width="1.140625" style="196"/>
    <col min="5121" max="5121" width="1.140625" style="196" customWidth="1"/>
    <col min="5122" max="5199" width="1.140625" style="196"/>
    <col min="5200" max="5200" width="1.140625" style="196" customWidth="1"/>
    <col min="5201" max="5376" width="1.140625" style="196"/>
    <col min="5377" max="5377" width="1.140625" style="196" customWidth="1"/>
    <col min="5378" max="5455" width="1.140625" style="196"/>
    <col min="5456" max="5456" width="1.140625" style="196" customWidth="1"/>
    <col min="5457" max="5632" width="1.140625" style="196"/>
    <col min="5633" max="5633" width="1.140625" style="196" customWidth="1"/>
    <col min="5634" max="5711" width="1.140625" style="196"/>
    <col min="5712" max="5712" width="1.140625" style="196" customWidth="1"/>
    <col min="5713" max="5888" width="1.140625" style="196"/>
    <col min="5889" max="5889" width="1.140625" style="196" customWidth="1"/>
    <col min="5890" max="5967" width="1.140625" style="196"/>
    <col min="5968" max="5968" width="1.140625" style="196" customWidth="1"/>
    <col min="5969" max="6144" width="1.140625" style="196"/>
    <col min="6145" max="6145" width="1.140625" style="196" customWidth="1"/>
    <col min="6146" max="6223" width="1.140625" style="196"/>
    <col min="6224" max="6224" width="1.140625" style="196" customWidth="1"/>
    <col min="6225" max="6400" width="1.140625" style="196"/>
    <col min="6401" max="6401" width="1.140625" style="196" customWidth="1"/>
    <col min="6402" max="6479" width="1.140625" style="196"/>
    <col min="6480" max="6480" width="1.140625" style="196" customWidth="1"/>
    <col min="6481" max="6656" width="1.140625" style="196"/>
    <col min="6657" max="6657" width="1.140625" style="196" customWidth="1"/>
    <col min="6658" max="6735" width="1.140625" style="196"/>
    <col min="6736" max="6736" width="1.140625" style="196" customWidth="1"/>
    <col min="6737" max="6912" width="1.140625" style="196"/>
    <col min="6913" max="6913" width="1.140625" style="196" customWidth="1"/>
    <col min="6914" max="6991" width="1.140625" style="196"/>
    <col min="6992" max="6992" width="1.140625" style="196" customWidth="1"/>
    <col min="6993" max="7168" width="1.140625" style="196"/>
    <col min="7169" max="7169" width="1.140625" style="196" customWidth="1"/>
    <col min="7170" max="7247" width="1.140625" style="196"/>
    <col min="7248" max="7248" width="1.140625" style="196" customWidth="1"/>
    <col min="7249" max="7424" width="1.140625" style="196"/>
    <col min="7425" max="7425" width="1.140625" style="196" customWidth="1"/>
    <col min="7426" max="7503" width="1.140625" style="196"/>
    <col min="7504" max="7504" width="1.140625" style="196" customWidth="1"/>
    <col min="7505" max="7680" width="1.140625" style="196"/>
    <col min="7681" max="7681" width="1.140625" style="196" customWidth="1"/>
    <col min="7682" max="7759" width="1.140625" style="196"/>
    <col min="7760" max="7760" width="1.140625" style="196" customWidth="1"/>
    <col min="7761" max="7936" width="1.140625" style="196"/>
    <col min="7937" max="7937" width="1.140625" style="196" customWidth="1"/>
    <col min="7938" max="8015" width="1.140625" style="196"/>
    <col min="8016" max="8016" width="1.140625" style="196" customWidth="1"/>
    <col min="8017" max="8192" width="1.140625" style="196"/>
    <col min="8193" max="8193" width="1.140625" style="196" customWidth="1"/>
    <col min="8194" max="8271" width="1.140625" style="196"/>
    <col min="8272" max="8272" width="1.140625" style="196" customWidth="1"/>
    <col min="8273" max="8448" width="1.140625" style="196"/>
    <col min="8449" max="8449" width="1.140625" style="196" customWidth="1"/>
    <col min="8450" max="8527" width="1.140625" style="196"/>
    <col min="8528" max="8528" width="1.140625" style="196" customWidth="1"/>
    <col min="8529" max="8704" width="1.140625" style="196"/>
    <col min="8705" max="8705" width="1.140625" style="196" customWidth="1"/>
    <col min="8706" max="8783" width="1.140625" style="196"/>
    <col min="8784" max="8784" width="1.140625" style="196" customWidth="1"/>
    <col min="8785" max="8960" width="1.140625" style="196"/>
    <col min="8961" max="8961" width="1.140625" style="196" customWidth="1"/>
    <col min="8962" max="9039" width="1.140625" style="196"/>
    <col min="9040" max="9040" width="1.140625" style="196" customWidth="1"/>
    <col min="9041" max="9216" width="1.140625" style="196"/>
    <col min="9217" max="9217" width="1.140625" style="196" customWidth="1"/>
    <col min="9218" max="9295" width="1.140625" style="196"/>
    <col min="9296" max="9296" width="1.140625" style="196" customWidth="1"/>
    <col min="9297" max="9472" width="1.140625" style="196"/>
    <col min="9473" max="9473" width="1.140625" style="196" customWidth="1"/>
    <col min="9474" max="9551" width="1.140625" style="196"/>
    <col min="9552" max="9552" width="1.140625" style="196" customWidth="1"/>
    <col min="9553" max="9728" width="1.140625" style="196"/>
    <col min="9729" max="9729" width="1.140625" style="196" customWidth="1"/>
    <col min="9730" max="9807" width="1.140625" style="196"/>
    <col min="9808" max="9808" width="1.140625" style="196" customWidth="1"/>
    <col min="9809" max="9984" width="1.140625" style="196"/>
    <col min="9985" max="9985" width="1.140625" style="196" customWidth="1"/>
    <col min="9986" max="10063" width="1.140625" style="196"/>
    <col min="10064" max="10064" width="1.140625" style="196" customWidth="1"/>
    <col min="10065" max="10240" width="1.140625" style="196"/>
    <col min="10241" max="10241" width="1.140625" style="196" customWidth="1"/>
    <col min="10242" max="10319" width="1.140625" style="196"/>
    <col min="10320" max="10320" width="1.140625" style="196" customWidth="1"/>
    <col min="10321" max="10496" width="1.140625" style="196"/>
    <col min="10497" max="10497" width="1.140625" style="196" customWidth="1"/>
    <col min="10498" max="10575" width="1.140625" style="196"/>
    <col min="10576" max="10576" width="1.140625" style="196" customWidth="1"/>
    <col min="10577" max="10752" width="1.140625" style="196"/>
    <col min="10753" max="10753" width="1.140625" style="196" customWidth="1"/>
    <col min="10754" max="10831" width="1.140625" style="196"/>
    <col min="10832" max="10832" width="1.140625" style="196" customWidth="1"/>
    <col min="10833" max="11008" width="1.140625" style="196"/>
    <col min="11009" max="11009" width="1.140625" style="196" customWidth="1"/>
    <col min="11010" max="11087" width="1.140625" style="196"/>
    <col min="11088" max="11088" width="1.140625" style="196" customWidth="1"/>
    <col min="11089" max="11264" width="1.140625" style="196"/>
    <col min="11265" max="11265" width="1.140625" style="196" customWidth="1"/>
    <col min="11266" max="11343" width="1.140625" style="196"/>
    <col min="11344" max="11344" width="1.140625" style="196" customWidth="1"/>
    <col min="11345" max="11520" width="1.140625" style="196"/>
    <col min="11521" max="11521" width="1.140625" style="196" customWidth="1"/>
    <col min="11522" max="11599" width="1.140625" style="196"/>
    <col min="11600" max="11600" width="1.140625" style="196" customWidth="1"/>
    <col min="11601" max="11776" width="1.140625" style="196"/>
    <col min="11777" max="11777" width="1.140625" style="196" customWidth="1"/>
    <col min="11778" max="11855" width="1.140625" style="196"/>
    <col min="11856" max="11856" width="1.140625" style="196" customWidth="1"/>
    <col min="11857" max="12032" width="1.140625" style="196"/>
    <col min="12033" max="12033" width="1.140625" style="196" customWidth="1"/>
    <col min="12034" max="12111" width="1.140625" style="196"/>
    <col min="12112" max="12112" width="1.140625" style="196" customWidth="1"/>
    <col min="12113" max="12288" width="1.140625" style="196"/>
    <col min="12289" max="12289" width="1.140625" style="196" customWidth="1"/>
    <col min="12290" max="12367" width="1.140625" style="196"/>
    <col min="12368" max="12368" width="1.140625" style="196" customWidth="1"/>
    <col min="12369" max="12544" width="1.140625" style="196"/>
    <col min="12545" max="12545" width="1.140625" style="196" customWidth="1"/>
    <col min="12546" max="12623" width="1.140625" style="196"/>
    <col min="12624" max="12624" width="1.140625" style="196" customWidth="1"/>
    <col min="12625" max="12800" width="1.140625" style="196"/>
    <col min="12801" max="12801" width="1.140625" style="196" customWidth="1"/>
    <col min="12802" max="12879" width="1.140625" style="196"/>
    <col min="12880" max="12880" width="1.140625" style="196" customWidth="1"/>
    <col min="12881" max="13056" width="1.140625" style="196"/>
    <col min="13057" max="13057" width="1.140625" style="196" customWidth="1"/>
    <col min="13058" max="13135" width="1.140625" style="196"/>
    <col min="13136" max="13136" width="1.140625" style="196" customWidth="1"/>
    <col min="13137" max="13312" width="1.140625" style="196"/>
    <col min="13313" max="13313" width="1.140625" style="196" customWidth="1"/>
    <col min="13314" max="13391" width="1.140625" style="196"/>
    <col min="13392" max="13392" width="1.140625" style="196" customWidth="1"/>
    <col min="13393" max="13568" width="1.140625" style="196"/>
    <col min="13569" max="13569" width="1.140625" style="196" customWidth="1"/>
    <col min="13570" max="13647" width="1.140625" style="196"/>
    <col min="13648" max="13648" width="1.140625" style="196" customWidth="1"/>
    <col min="13649" max="13824" width="1.140625" style="196"/>
    <col min="13825" max="13825" width="1.140625" style="196" customWidth="1"/>
    <col min="13826" max="13903" width="1.140625" style="196"/>
    <col min="13904" max="13904" width="1.140625" style="196" customWidth="1"/>
    <col min="13905" max="14080" width="1.140625" style="196"/>
    <col min="14081" max="14081" width="1.140625" style="196" customWidth="1"/>
    <col min="14082" max="14159" width="1.140625" style="196"/>
    <col min="14160" max="14160" width="1.140625" style="196" customWidth="1"/>
    <col min="14161" max="14336" width="1.140625" style="196"/>
    <col min="14337" max="14337" width="1.140625" style="196" customWidth="1"/>
    <col min="14338" max="14415" width="1.140625" style="196"/>
    <col min="14416" max="14416" width="1.140625" style="196" customWidth="1"/>
    <col min="14417" max="14592" width="1.140625" style="196"/>
    <col min="14593" max="14593" width="1.140625" style="196" customWidth="1"/>
    <col min="14594" max="14671" width="1.140625" style="196"/>
    <col min="14672" max="14672" width="1.140625" style="196" customWidth="1"/>
    <col min="14673" max="14848" width="1.140625" style="196"/>
    <col min="14849" max="14849" width="1.140625" style="196" customWidth="1"/>
    <col min="14850" max="14927" width="1.140625" style="196"/>
    <col min="14928" max="14928" width="1.140625" style="196" customWidth="1"/>
    <col min="14929" max="15104" width="1.140625" style="196"/>
    <col min="15105" max="15105" width="1.140625" style="196" customWidth="1"/>
    <col min="15106" max="15183" width="1.140625" style="196"/>
    <col min="15184" max="15184" width="1.140625" style="196" customWidth="1"/>
    <col min="15185" max="15360" width="1.140625" style="196"/>
    <col min="15361" max="15361" width="1.140625" style="196" customWidth="1"/>
    <col min="15362" max="15439" width="1.140625" style="196"/>
    <col min="15440" max="15440" width="1.140625" style="196" customWidth="1"/>
    <col min="15441" max="15616" width="1.140625" style="196"/>
    <col min="15617" max="15617" width="1.140625" style="196" customWidth="1"/>
    <col min="15618" max="15695" width="1.140625" style="196"/>
    <col min="15696" max="15696" width="1.140625" style="196" customWidth="1"/>
    <col min="15697" max="15872" width="1.140625" style="196"/>
    <col min="15873" max="15873" width="1.140625" style="196" customWidth="1"/>
    <col min="15874" max="15951" width="1.140625" style="196"/>
    <col min="15952" max="15952" width="1.140625" style="196" customWidth="1"/>
    <col min="15953" max="16128" width="1.140625" style="196"/>
    <col min="16129" max="16129" width="1.140625" style="196" customWidth="1"/>
    <col min="16130" max="16207" width="1.140625" style="196"/>
    <col min="16208" max="16208" width="1.140625" style="196" customWidth="1"/>
    <col min="16209" max="16384" width="1.140625" style="196"/>
  </cols>
  <sheetData>
    <row r="1" spans="1:80" s="193" customFormat="1" ht="11.25">
      <c r="CB1" s="194" t="s">
        <v>205</v>
      </c>
    </row>
    <row r="2" spans="1:80" s="193" customFormat="1" ht="11.25">
      <c r="CB2" s="194" t="s">
        <v>206</v>
      </c>
    </row>
    <row r="3" spans="1:80" s="193" customFormat="1" ht="11.25">
      <c r="CB3" s="194" t="s">
        <v>207</v>
      </c>
    </row>
    <row r="6" spans="1:80" s="197" customFormat="1" ht="15.75">
      <c r="A6" s="411" t="s">
        <v>228</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row>
    <row r="7" spans="1:80" s="197" customFormat="1" ht="15.75">
      <c r="A7" s="411" t="s">
        <v>229</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row>
    <row r="8" spans="1:80" s="197" customFormat="1" ht="15.75">
      <c r="A8" s="411" t="s">
        <v>230</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row>
    <row r="9" spans="1:80" s="197" customFormat="1" ht="15.75">
      <c r="A9" s="411" t="s">
        <v>231</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row>
    <row r="11" spans="1:80" ht="15" customHeight="1">
      <c r="D11" s="393" t="s">
        <v>0</v>
      </c>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row>
    <row r="12" spans="1:80" s="198" customFormat="1" ht="10.5">
      <c r="D12" s="394" t="s">
        <v>213</v>
      </c>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row>
    <row r="15" spans="1:80">
      <c r="A15" s="385" t="s">
        <v>232</v>
      </c>
      <c r="B15" s="386"/>
      <c r="C15" s="386"/>
      <c r="D15" s="386"/>
      <c r="E15" s="386"/>
      <c r="F15" s="386"/>
      <c r="G15" s="386"/>
      <c r="H15" s="386"/>
      <c r="I15" s="386"/>
      <c r="J15" s="386"/>
      <c r="K15" s="386"/>
      <c r="L15" s="386"/>
      <c r="M15" s="386"/>
      <c r="N15" s="386"/>
      <c r="O15" s="386"/>
      <c r="P15" s="387"/>
      <c r="Q15" s="385" t="s">
        <v>233</v>
      </c>
      <c r="R15" s="386"/>
      <c r="S15" s="386"/>
      <c r="T15" s="386"/>
      <c r="U15" s="386"/>
      <c r="V15" s="386"/>
      <c r="W15" s="386"/>
      <c r="X15" s="386"/>
      <c r="Y15" s="386"/>
      <c r="Z15" s="386"/>
      <c r="AA15" s="386"/>
      <c r="AB15" s="386"/>
      <c r="AC15" s="386"/>
      <c r="AD15" s="386"/>
      <c r="AE15" s="386"/>
      <c r="AF15" s="386"/>
      <c r="AG15" s="386"/>
      <c r="AH15" s="386"/>
      <c r="AI15" s="387"/>
      <c r="AJ15" s="385" t="s">
        <v>234</v>
      </c>
      <c r="AK15" s="386"/>
      <c r="AL15" s="386"/>
      <c r="AM15" s="386"/>
      <c r="AN15" s="386"/>
      <c r="AO15" s="386"/>
      <c r="AP15" s="386"/>
      <c r="AQ15" s="386"/>
      <c r="AR15" s="386"/>
      <c r="AS15" s="386"/>
      <c r="AT15" s="386"/>
      <c r="AU15" s="386"/>
      <c r="AV15" s="386"/>
      <c r="AW15" s="386"/>
      <c r="AX15" s="386"/>
      <c r="AY15" s="386"/>
      <c r="AZ15" s="386"/>
      <c r="BA15" s="386"/>
      <c r="BB15" s="386"/>
      <c r="BC15" s="386"/>
      <c r="BD15" s="387"/>
      <c r="BE15" s="407" t="s">
        <v>235</v>
      </c>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row>
    <row r="16" spans="1:80">
      <c r="A16" s="408"/>
      <c r="B16" s="409"/>
      <c r="C16" s="409"/>
      <c r="D16" s="409"/>
      <c r="E16" s="409"/>
      <c r="F16" s="409"/>
      <c r="G16" s="409"/>
      <c r="H16" s="409"/>
      <c r="I16" s="409"/>
      <c r="J16" s="409"/>
      <c r="K16" s="409"/>
      <c r="L16" s="409"/>
      <c r="M16" s="409"/>
      <c r="N16" s="409"/>
      <c r="O16" s="409"/>
      <c r="P16" s="410"/>
      <c r="Q16" s="408" t="s">
        <v>236</v>
      </c>
      <c r="R16" s="409"/>
      <c r="S16" s="409"/>
      <c r="T16" s="409"/>
      <c r="U16" s="409"/>
      <c r="V16" s="409"/>
      <c r="W16" s="409"/>
      <c r="X16" s="409"/>
      <c r="Y16" s="409"/>
      <c r="Z16" s="409"/>
      <c r="AA16" s="409"/>
      <c r="AB16" s="409"/>
      <c r="AC16" s="409"/>
      <c r="AD16" s="409"/>
      <c r="AE16" s="409"/>
      <c r="AF16" s="409"/>
      <c r="AG16" s="409"/>
      <c r="AH16" s="409"/>
      <c r="AI16" s="410"/>
      <c r="AJ16" s="408" t="s">
        <v>237</v>
      </c>
      <c r="AK16" s="409"/>
      <c r="AL16" s="409"/>
      <c r="AM16" s="409"/>
      <c r="AN16" s="409"/>
      <c r="AO16" s="409"/>
      <c r="AP16" s="409"/>
      <c r="AQ16" s="409"/>
      <c r="AR16" s="409"/>
      <c r="AS16" s="409"/>
      <c r="AT16" s="409"/>
      <c r="AU16" s="409"/>
      <c r="AV16" s="409"/>
      <c r="AW16" s="409"/>
      <c r="AX16" s="409"/>
      <c r="AY16" s="409"/>
      <c r="AZ16" s="409"/>
      <c r="BA16" s="409"/>
      <c r="BB16" s="409"/>
      <c r="BC16" s="409"/>
      <c r="BD16" s="410"/>
      <c r="BE16" s="396">
        <v>2015</v>
      </c>
      <c r="BF16" s="372"/>
      <c r="BG16" s="372"/>
      <c r="BH16" s="372"/>
      <c r="BI16" s="372"/>
      <c r="BJ16" s="373"/>
      <c r="BK16" s="396">
        <v>2016</v>
      </c>
      <c r="BL16" s="372"/>
      <c r="BM16" s="372"/>
      <c r="BN16" s="372"/>
      <c r="BO16" s="372"/>
      <c r="BP16" s="373"/>
      <c r="BQ16" s="396">
        <v>2017</v>
      </c>
      <c r="BR16" s="372"/>
      <c r="BS16" s="372"/>
      <c r="BT16" s="372"/>
      <c r="BU16" s="372"/>
      <c r="BV16" s="373"/>
      <c r="BW16" s="396">
        <v>2018</v>
      </c>
      <c r="BX16" s="372"/>
      <c r="BY16" s="372"/>
      <c r="BZ16" s="372"/>
      <c r="CA16" s="372"/>
      <c r="CB16" s="373"/>
    </row>
    <row r="17" spans="1:80" ht="12.75" customHeight="1">
      <c r="A17" s="389"/>
      <c r="B17" s="359"/>
      <c r="C17" s="359"/>
      <c r="D17" s="359"/>
      <c r="E17" s="359"/>
      <c r="F17" s="359"/>
      <c r="G17" s="359"/>
      <c r="H17" s="359"/>
      <c r="I17" s="359"/>
      <c r="J17" s="359"/>
      <c r="K17" s="359"/>
      <c r="L17" s="359"/>
      <c r="M17" s="359"/>
      <c r="N17" s="359"/>
      <c r="O17" s="359"/>
      <c r="P17" s="390"/>
      <c r="Q17" s="389" t="s">
        <v>238</v>
      </c>
      <c r="R17" s="359"/>
      <c r="S17" s="359"/>
      <c r="T17" s="359"/>
      <c r="U17" s="359"/>
      <c r="V17" s="359"/>
      <c r="W17" s="359"/>
      <c r="X17" s="359"/>
      <c r="Y17" s="359"/>
      <c r="Z17" s="359"/>
      <c r="AA17" s="359"/>
      <c r="AB17" s="359"/>
      <c r="AC17" s="359"/>
      <c r="AD17" s="359"/>
      <c r="AE17" s="359"/>
      <c r="AF17" s="359"/>
      <c r="AG17" s="359"/>
      <c r="AH17" s="359"/>
      <c r="AI17" s="390"/>
      <c r="AJ17" s="389"/>
      <c r="AK17" s="359"/>
      <c r="AL17" s="359"/>
      <c r="AM17" s="359"/>
      <c r="AN17" s="359"/>
      <c r="AO17" s="359"/>
      <c r="AP17" s="359"/>
      <c r="AQ17" s="359"/>
      <c r="AR17" s="359"/>
      <c r="AS17" s="359"/>
      <c r="AT17" s="359"/>
      <c r="AU17" s="359"/>
      <c r="AV17" s="359"/>
      <c r="AW17" s="359"/>
      <c r="AX17" s="359"/>
      <c r="AY17" s="359"/>
      <c r="AZ17" s="359"/>
      <c r="BA17" s="359"/>
      <c r="BB17" s="359"/>
      <c r="BC17" s="359"/>
      <c r="BD17" s="390"/>
      <c r="BE17" s="377"/>
      <c r="BF17" s="378"/>
      <c r="BG17" s="378"/>
      <c r="BH17" s="378"/>
      <c r="BI17" s="378"/>
      <c r="BJ17" s="379"/>
      <c r="BK17" s="377"/>
      <c r="BL17" s="378"/>
      <c r="BM17" s="378"/>
      <c r="BN17" s="378"/>
      <c r="BO17" s="378"/>
      <c r="BP17" s="379"/>
      <c r="BQ17" s="377"/>
      <c r="BR17" s="378"/>
      <c r="BS17" s="378"/>
      <c r="BT17" s="378"/>
      <c r="BU17" s="378"/>
      <c r="BV17" s="379"/>
      <c r="BW17" s="377"/>
      <c r="BX17" s="378"/>
      <c r="BY17" s="378"/>
      <c r="BZ17" s="378"/>
      <c r="CA17" s="378"/>
      <c r="CB17" s="379"/>
    </row>
    <row r="18" spans="1:80" ht="12.75" customHeight="1">
      <c r="A18" s="370" t="s">
        <v>239</v>
      </c>
      <c r="B18" s="370"/>
      <c r="C18" s="370"/>
      <c r="D18" s="370"/>
      <c r="E18" s="370"/>
      <c r="F18" s="370"/>
      <c r="G18" s="370"/>
      <c r="H18" s="370"/>
      <c r="I18" s="370"/>
      <c r="J18" s="370"/>
      <c r="K18" s="370"/>
      <c r="L18" s="370"/>
      <c r="M18" s="370"/>
      <c r="N18" s="370"/>
      <c r="O18" s="370"/>
      <c r="P18" s="370"/>
      <c r="Q18" s="398"/>
      <c r="R18" s="399"/>
      <c r="S18" s="399"/>
      <c r="T18" s="399"/>
      <c r="U18" s="399"/>
      <c r="V18" s="399"/>
      <c r="W18" s="399"/>
      <c r="X18" s="399"/>
      <c r="Y18" s="399"/>
      <c r="Z18" s="399"/>
      <c r="AA18" s="399"/>
      <c r="AB18" s="399"/>
      <c r="AC18" s="399"/>
      <c r="AD18" s="399"/>
      <c r="AE18" s="399"/>
      <c r="AF18" s="399"/>
      <c r="AG18" s="399"/>
      <c r="AH18" s="399"/>
      <c r="AI18" s="400"/>
      <c r="AJ18" s="398"/>
      <c r="AK18" s="399"/>
      <c r="AL18" s="399"/>
      <c r="AM18" s="399"/>
      <c r="AN18" s="399"/>
      <c r="AO18" s="399"/>
      <c r="AP18" s="399"/>
      <c r="AQ18" s="399"/>
      <c r="AR18" s="399"/>
      <c r="AS18" s="399"/>
      <c r="AT18" s="399"/>
      <c r="AU18" s="399"/>
      <c r="AV18" s="399"/>
      <c r="AW18" s="399"/>
      <c r="AX18" s="399"/>
      <c r="AY18" s="399"/>
      <c r="AZ18" s="399"/>
      <c r="BA18" s="399"/>
      <c r="BB18" s="399"/>
      <c r="BC18" s="399"/>
      <c r="BD18" s="400"/>
      <c r="BE18" s="396">
        <v>9.0399999999999994E-2</v>
      </c>
      <c r="BF18" s="372"/>
      <c r="BG18" s="372"/>
      <c r="BH18" s="372"/>
      <c r="BI18" s="372"/>
      <c r="BJ18" s="373"/>
      <c r="BK18" s="396">
        <v>9.0399999999999994E-2</v>
      </c>
      <c r="BL18" s="372"/>
      <c r="BM18" s="372"/>
      <c r="BN18" s="372"/>
      <c r="BO18" s="372"/>
      <c r="BP18" s="373"/>
      <c r="BQ18" s="396">
        <v>9.0399999999999994E-2</v>
      </c>
      <c r="BR18" s="372"/>
      <c r="BS18" s="372"/>
      <c r="BT18" s="372"/>
      <c r="BU18" s="372"/>
      <c r="BV18" s="373"/>
      <c r="BW18" s="396">
        <v>9.0399999999999994E-2</v>
      </c>
      <c r="BX18" s="372"/>
      <c r="BY18" s="372"/>
      <c r="BZ18" s="372"/>
      <c r="CA18" s="372"/>
      <c r="CB18" s="373"/>
    </row>
    <row r="19" spans="1:80" ht="12.75" customHeight="1">
      <c r="A19" s="383" t="s">
        <v>240</v>
      </c>
      <c r="B19" s="383"/>
      <c r="C19" s="383"/>
      <c r="D19" s="383"/>
      <c r="E19" s="383"/>
      <c r="F19" s="383"/>
      <c r="G19" s="383"/>
      <c r="H19" s="383"/>
      <c r="I19" s="383"/>
      <c r="J19" s="383"/>
      <c r="K19" s="383"/>
      <c r="L19" s="383"/>
      <c r="M19" s="383"/>
      <c r="N19" s="383"/>
      <c r="O19" s="383"/>
      <c r="P19" s="383"/>
      <c r="Q19" s="401"/>
      <c r="R19" s="402"/>
      <c r="S19" s="402"/>
      <c r="T19" s="402"/>
      <c r="U19" s="402"/>
      <c r="V19" s="402"/>
      <c r="W19" s="402"/>
      <c r="X19" s="402"/>
      <c r="Y19" s="402"/>
      <c r="Z19" s="402"/>
      <c r="AA19" s="402"/>
      <c r="AB19" s="402"/>
      <c r="AC19" s="402"/>
      <c r="AD19" s="402"/>
      <c r="AE19" s="402"/>
      <c r="AF19" s="402"/>
      <c r="AG19" s="402"/>
      <c r="AH19" s="402"/>
      <c r="AI19" s="403"/>
      <c r="AJ19" s="401"/>
      <c r="AK19" s="402"/>
      <c r="AL19" s="402"/>
      <c r="AM19" s="402"/>
      <c r="AN19" s="402"/>
      <c r="AO19" s="402"/>
      <c r="AP19" s="402"/>
      <c r="AQ19" s="402"/>
      <c r="AR19" s="402"/>
      <c r="AS19" s="402"/>
      <c r="AT19" s="402"/>
      <c r="AU19" s="402"/>
      <c r="AV19" s="402"/>
      <c r="AW19" s="402"/>
      <c r="AX19" s="402"/>
      <c r="AY19" s="402"/>
      <c r="AZ19" s="402"/>
      <c r="BA19" s="402"/>
      <c r="BB19" s="402"/>
      <c r="BC19" s="402"/>
      <c r="BD19" s="403"/>
      <c r="BE19" s="397"/>
      <c r="BF19" s="375"/>
      <c r="BG19" s="375"/>
      <c r="BH19" s="375"/>
      <c r="BI19" s="375"/>
      <c r="BJ19" s="376"/>
      <c r="BK19" s="397"/>
      <c r="BL19" s="375"/>
      <c r="BM19" s="375"/>
      <c r="BN19" s="375"/>
      <c r="BO19" s="375"/>
      <c r="BP19" s="376"/>
      <c r="BQ19" s="397"/>
      <c r="BR19" s="375"/>
      <c r="BS19" s="375"/>
      <c r="BT19" s="375"/>
      <c r="BU19" s="375"/>
      <c r="BV19" s="376"/>
      <c r="BW19" s="397"/>
      <c r="BX19" s="375"/>
      <c r="BY19" s="375"/>
      <c r="BZ19" s="375"/>
      <c r="CA19" s="375"/>
      <c r="CB19" s="376"/>
    </row>
    <row r="20" spans="1:80" ht="12.75" customHeight="1">
      <c r="A20" s="383" t="s">
        <v>241</v>
      </c>
      <c r="B20" s="383"/>
      <c r="C20" s="383"/>
      <c r="D20" s="383"/>
      <c r="E20" s="383"/>
      <c r="F20" s="383"/>
      <c r="G20" s="383"/>
      <c r="H20" s="383"/>
      <c r="I20" s="383"/>
      <c r="J20" s="383"/>
      <c r="K20" s="383"/>
      <c r="L20" s="383"/>
      <c r="M20" s="383"/>
      <c r="N20" s="383"/>
      <c r="O20" s="383"/>
      <c r="P20" s="383"/>
      <c r="Q20" s="401"/>
      <c r="R20" s="402"/>
      <c r="S20" s="402"/>
      <c r="T20" s="402"/>
      <c r="U20" s="402"/>
      <c r="V20" s="402"/>
      <c r="W20" s="402"/>
      <c r="X20" s="402"/>
      <c r="Y20" s="402"/>
      <c r="Z20" s="402"/>
      <c r="AA20" s="402"/>
      <c r="AB20" s="402"/>
      <c r="AC20" s="402"/>
      <c r="AD20" s="402"/>
      <c r="AE20" s="402"/>
      <c r="AF20" s="402"/>
      <c r="AG20" s="402"/>
      <c r="AH20" s="402"/>
      <c r="AI20" s="403"/>
      <c r="AJ20" s="401"/>
      <c r="AK20" s="402"/>
      <c r="AL20" s="402"/>
      <c r="AM20" s="402"/>
      <c r="AN20" s="402"/>
      <c r="AO20" s="402"/>
      <c r="AP20" s="402"/>
      <c r="AQ20" s="402"/>
      <c r="AR20" s="402"/>
      <c r="AS20" s="402"/>
      <c r="AT20" s="402"/>
      <c r="AU20" s="402"/>
      <c r="AV20" s="402"/>
      <c r="AW20" s="402"/>
      <c r="AX20" s="402"/>
      <c r="AY20" s="402"/>
      <c r="AZ20" s="402"/>
      <c r="BA20" s="402"/>
      <c r="BB20" s="402"/>
      <c r="BC20" s="402"/>
      <c r="BD20" s="403"/>
      <c r="BE20" s="397"/>
      <c r="BF20" s="375"/>
      <c r="BG20" s="375"/>
      <c r="BH20" s="375"/>
      <c r="BI20" s="375"/>
      <c r="BJ20" s="376"/>
      <c r="BK20" s="397"/>
      <c r="BL20" s="375"/>
      <c r="BM20" s="375"/>
      <c r="BN20" s="375"/>
      <c r="BO20" s="375"/>
      <c r="BP20" s="376"/>
      <c r="BQ20" s="397"/>
      <c r="BR20" s="375"/>
      <c r="BS20" s="375"/>
      <c r="BT20" s="375"/>
      <c r="BU20" s="375"/>
      <c r="BV20" s="376"/>
      <c r="BW20" s="397"/>
      <c r="BX20" s="375"/>
      <c r="BY20" s="375"/>
      <c r="BZ20" s="375"/>
      <c r="CA20" s="375"/>
      <c r="CB20" s="376"/>
    </row>
    <row r="21" spans="1:80" ht="12.75" customHeight="1">
      <c r="A21" s="383" t="s">
        <v>242</v>
      </c>
      <c r="B21" s="383"/>
      <c r="C21" s="383"/>
      <c r="D21" s="383"/>
      <c r="E21" s="383"/>
      <c r="F21" s="383"/>
      <c r="G21" s="383"/>
      <c r="H21" s="383"/>
      <c r="I21" s="383"/>
      <c r="J21" s="383"/>
      <c r="K21" s="383"/>
      <c r="L21" s="383"/>
      <c r="M21" s="383"/>
      <c r="N21" s="383"/>
      <c r="O21" s="383"/>
      <c r="P21" s="383"/>
      <c r="Q21" s="401"/>
      <c r="R21" s="402"/>
      <c r="S21" s="402"/>
      <c r="T21" s="402"/>
      <c r="U21" s="402"/>
      <c r="V21" s="402"/>
      <c r="W21" s="402"/>
      <c r="X21" s="402"/>
      <c r="Y21" s="402"/>
      <c r="Z21" s="402"/>
      <c r="AA21" s="402"/>
      <c r="AB21" s="402"/>
      <c r="AC21" s="402"/>
      <c r="AD21" s="402"/>
      <c r="AE21" s="402"/>
      <c r="AF21" s="402"/>
      <c r="AG21" s="402"/>
      <c r="AH21" s="402"/>
      <c r="AI21" s="403"/>
      <c r="AJ21" s="401"/>
      <c r="AK21" s="402"/>
      <c r="AL21" s="402"/>
      <c r="AM21" s="402"/>
      <c r="AN21" s="402"/>
      <c r="AO21" s="402"/>
      <c r="AP21" s="402"/>
      <c r="AQ21" s="402"/>
      <c r="AR21" s="402"/>
      <c r="AS21" s="402"/>
      <c r="AT21" s="402"/>
      <c r="AU21" s="402"/>
      <c r="AV21" s="402"/>
      <c r="AW21" s="402"/>
      <c r="AX21" s="402"/>
      <c r="AY21" s="402"/>
      <c r="AZ21" s="402"/>
      <c r="BA21" s="402"/>
      <c r="BB21" s="402"/>
      <c r="BC21" s="402"/>
      <c r="BD21" s="403"/>
      <c r="BE21" s="397"/>
      <c r="BF21" s="375"/>
      <c r="BG21" s="375"/>
      <c r="BH21" s="375"/>
      <c r="BI21" s="375"/>
      <c r="BJ21" s="376"/>
      <c r="BK21" s="397"/>
      <c r="BL21" s="375"/>
      <c r="BM21" s="375"/>
      <c r="BN21" s="375"/>
      <c r="BO21" s="375"/>
      <c r="BP21" s="376"/>
      <c r="BQ21" s="397"/>
      <c r="BR21" s="375"/>
      <c r="BS21" s="375"/>
      <c r="BT21" s="375"/>
      <c r="BU21" s="375"/>
      <c r="BV21" s="376"/>
      <c r="BW21" s="397"/>
      <c r="BX21" s="375"/>
      <c r="BY21" s="375"/>
      <c r="BZ21" s="375"/>
      <c r="CA21" s="375"/>
      <c r="CB21" s="376"/>
    </row>
    <row r="22" spans="1:80" ht="12.75" customHeight="1">
      <c r="A22" s="383" t="s">
        <v>243</v>
      </c>
      <c r="B22" s="383"/>
      <c r="C22" s="383"/>
      <c r="D22" s="383"/>
      <c r="E22" s="383"/>
      <c r="F22" s="383"/>
      <c r="G22" s="383"/>
      <c r="H22" s="383"/>
      <c r="I22" s="383"/>
      <c r="J22" s="383"/>
      <c r="K22" s="383"/>
      <c r="L22" s="383"/>
      <c r="M22" s="383"/>
      <c r="N22" s="383"/>
      <c r="O22" s="383"/>
      <c r="P22" s="383"/>
      <c r="Q22" s="401"/>
      <c r="R22" s="402"/>
      <c r="S22" s="402"/>
      <c r="T22" s="402"/>
      <c r="U22" s="402"/>
      <c r="V22" s="402"/>
      <c r="W22" s="402"/>
      <c r="X22" s="402"/>
      <c r="Y22" s="402"/>
      <c r="Z22" s="402"/>
      <c r="AA22" s="402"/>
      <c r="AB22" s="402"/>
      <c r="AC22" s="402"/>
      <c r="AD22" s="402"/>
      <c r="AE22" s="402"/>
      <c r="AF22" s="402"/>
      <c r="AG22" s="402"/>
      <c r="AH22" s="402"/>
      <c r="AI22" s="403"/>
      <c r="AJ22" s="401"/>
      <c r="AK22" s="402"/>
      <c r="AL22" s="402"/>
      <c r="AM22" s="402"/>
      <c r="AN22" s="402"/>
      <c r="AO22" s="402"/>
      <c r="AP22" s="402"/>
      <c r="AQ22" s="402"/>
      <c r="AR22" s="402"/>
      <c r="AS22" s="402"/>
      <c r="AT22" s="402"/>
      <c r="AU22" s="402"/>
      <c r="AV22" s="402"/>
      <c r="AW22" s="402"/>
      <c r="AX22" s="402"/>
      <c r="AY22" s="402"/>
      <c r="AZ22" s="402"/>
      <c r="BA22" s="402"/>
      <c r="BB22" s="402"/>
      <c r="BC22" s="402"/>
      <c r="BD22" s="403"/>
      <c r="BE22" s="397"/>
      <c r="BF22" s="375"/>
      <c r="BG22" s="375"/>
      <c r="BH22" s="375"/>
      <c r="BI22" s="375"/>
      <c r="BJ22" s="376"/>
      <c r="BK22" s="397"/>
      <c r="BL22" s="375"/>
      <c r="BM22" s="375"/>
      <c r="BN22" s="375"/>
      <c r="BO22" s="375"/>
      <c r="BP22" s="376"/>
      <c r="BQ22" s="397"/>
      <c r="BR22" s="375"/>
      <c r="BS22" s="375"/>
      <c r="BT22" s="375"/>
      <c r="BU22" s="375"/>
      <c r="BV22" s="376"/>
      <c r="BW22" s="397"/>
      <c r="BX22" s="375"/>
      <c r="BY22" s="375"/>
      <c r="BZ22" s="375"/>
      <c r="CA22" s="375"/>
      <c r="CB22" s="376"/>
    </row>
    <row r="23" spans="1:80" ht="12.75" customHeight="1">
      <c r="A23" s="384" t="s">
        <v>244</v>
      </c>
      <c r="B23" s="384"/>
      <c r="C23" s="384"/>
      <c r="D23" s="384"/>
      <c r="E23" s="384"/>
      <c r="F23" s="384"/>
      <c r="G23" s="384"/>
      <c r="H23" s="384"/>
      <c r="I23" s="384"/>
      <c r="J23" s="384"/>
      <c r="K23" s="384"/>
      <c r="L23" s="384"/>
      <c r="M23" s="384"/>
      <c r="N23" s="384"/>
      <c r="O23" s="384"/>
      <c r="P23" s="384"/>
      <c r="Q23" s="404"/>
      <c r="R23" s="405"/>
      <c r="S23" s="405"/>
      <c r="T23" s="405"/>
      <c r="U23" s="405"/>
      <c r="V23" s="405"/>
      <c r="W23" s="405"/>
      <c r="X23" s="405"/>
      <c r="Y23" s="405"/>
      <c r="Z23" s="405"/>
      <c r="AA23" s="405"/>
      <c r="AB23" s="405"/>
      <c r="AC23" s="405"/>
      <c r="AD23" s="405"/>
      <c r="AE23" s="405"/>
      <c r="AF23" s="405"/>
      <c r="AG23" s="405"/>
      <c r="AH23" s="405"/>
      <c r="AI23" s="406"/>
      <c r="AJ23" s="404"/>
      <c r="AK23" s="405"/>
      <c r="AL23" s="405"/>
      <c r="AM23" s="405"/>
      <c r="AN23" s="405"/>
      <c r="AO23" s="405"/>
      <c r="AP23" s="405"/>
      <c r="AQ23" s="405"/>
      <c r="AR23" s="405"/>
      <c r="AS23" s="405"/>
      <c r="AT23" s="405"/>
      <c r="AU23" s="405"/>
      <c r="AV23" s="405"/>
      <c r="AW23" s="405"/>
      <c r="AX23" s="405"/>
      <c r="AY23" s="405"/>
      <c r="AZ23" s="405"/>
      <c r="BA23" s="405"/>
      <c r="BB23" s="405"/>
      <c r="BC23" s="405"/>
      <c r="BD23" s="406"/>
      <c r="BE23" s="377"/>
      <c r="BF23" s="378"/>
      <c r="BG23" s="378"/>
      <c r="BH23" s="378"/>
      <c r="BI23" s="378"/>
      <c r="BJ23" s="379"/>
      <c r="BK23" s="377"/>
      <c r="BL23" s="378"/>
      <c r="BM23" s="378"/>
      <c r="BN23" s="378"/>
      <c r="BO23" s="378"/>
      <c r="BP23" s="379"/>
      <c r="BQ23" s="377"/>
      <c r="BR23" s="378"/>
      <c r="BS23" s="378"/>
      <c r="BT23" s="378"/>
      <c r="BU23" s="378"/>
      <c r="BV23" s="379"/>
      <c r="BW23" s="377"/>
      <c r="BX23" s="378"/>
      <c r="BY23" s="378"/>
      <c r="BZ23" s="378"/>
      <c r="CA23" s="378"/>
      <c r="CB23" s="379"/>
    </row>
    <row r="24" spans="1:80" ht="12.75" customHeight="1">
      <c r="A24" s="370" t="s">
        <v>245</v>
      </c>
      <c r="B24" s="370"/>
      <c r="C24" s="370"/>
      <c r="D24" s="370"/>
      <c r="E24" s="370"/>
      <c r="F24" s="370"/>
      <c r="G24" s="370"/>
      <c r="H24" s="370"/>
      <c r="I24" s="370"/>
      <c r="J24" s="370"/>
      <c r="K24" s="370"/>
      <c r="L24" s="370"/>
      <c r="M24" s="370"/>
      <c r="N24" s="370"/>
      <c r="O24" s="370"/>
      <c r="P24" s="370"/>
      <c r="Q24" s="398"/>
      <c r="R24" s="399"/>
      <c r="S24" s="399"/>
      <c r="T24" s="399"/>
      <c r="U24" s="399"/>
      <c r="V24" s="399"/>
      <c r="W24" s="399"/>
      <c r="X24" s="399"/>
      <c r="Y24" s="399"/>
      <c r="Z24" s="399"/>
      <c r="AA24" s="399"/>
      <c r="AB24" s="399"/>
      <c r="AC24" s="399"/>
      <c r="AD24" s="399"/>
      <c r="AE24" s="399"/>
      <c r="AF24" s="399"/>
      <c r="AG24" s="399"/>
      <c r="AH24" s="399"/>
      <c r="AI24" s="400"/>
      <c r="AJ24" s="398"/>
      <c r="AK24" s="399"/>
      <c r="AL24" s="399"/>
      <c r="AM24" s="399"/>
      <c r="AN24" s="399"/>
      <c r="AO24" s="399"/>
      <c r="AP24" s="399"/>
      <c r="AQ24" s="399"/>
      <c r="AR24" s="399"/>
      <c r="AS24" s="399"/>
      <c r="AT24" s="399"/>
      <c r="AU24" s="399"/>
      <c r="AV24" s="399"/>
      <c r="AW24" s="399"/>
      <c r="AX24" s="399"/>
      <c r="AY24" s="399"/>
      <c r="AZ24" s="399"/>
      <c r="BA24" s="399"/>
      <c r="BB24" s="399"/>
      <c r="BC24" s="399"/>
      <c r="BD24" s="400"/>
      <c r="BE24" s="396">
        <v>1</v>
      </c>
      <c r="BF24" s="372"/>
      <c r="BG24" s="372"/>
      <c r="BH24" s="372"/>
      <c r="BI24" s="372"/>
      <c r="BJ24" s="373"/>
      <c r="BK24" s="396">
        <v>1</v>
      </c>
      <c r="BL24" s="372"/>
      <c r="BM24" s="372"/>
      <c r="BN24" s="372"/>
      <c r="BO24" s="372"/>
      <c r="BP24" s="373"/>
      <c r="BQ24" s="396">
        <v>1</v>
      </c>
      <c r="BR24" s="372"/>
      <c r="BS24" s="372"/>
      <c r="BT24" s="372"/>
      <c r="BU24" s="372"/>
      <c r="BV24" s="373"/>
      <c r="BW24" s="396">
        <v>1</v>
      </c>
      <c r="BX24" s="372"/>
      <c r="BY24" s="372"/>
      <c r="BZ24" s="372"/>
      <c r="CA24" s="372"/>
      <c r="CB24" s="373"/>
    </row>
    <row r="25" spans="1:80" ht="12.75" customHeight="1">
      <c r="A25" s="383" t="s">
        <v>246</v>
      </c>
      <c r="B25" s="383"/>
      <c r="C25" s="383"/>
      <c r="D25" s="383"/>
      <c r="E25" s="383"/>
      <c r="F25" s="383"/>
      <c r="G25" s="383"/>
      <c r="H25" s="383"/>
      <c r="I25" s="383"/>
      <c r="J25" s="383"/>
      <c r="K25" s="383"/>
      <c r="L25" s="383"/>
      <c r="M25" s="383"/>
      <c r="N25" s="383"/>
      <c r="O25" s="383"/>
      <c r="P25" s="383"/>
      <c r="Q25" s="401"/>
      <c r="R25" s="402"/>
      <c r="S25" s="402"/>
      <c r="T25" s="402"/>
      <c r="U25" s="402"/>
      <c r="V25" s="402"/>
      <c r="W25" s="402"/>
      <c r="X25" s="402"/>
      <c r="Y25" s="402"/>
      <c r="Z25" s="402"/>
      <c r="AA25" s="402"/>
      <c r="AB25" s="402"/>
      <c r="AC25" s="402"/>
      <c r="AD25" s="402"/>
      <c r="AE25" s="402"/>
      <c r="AF25" s="402"/>
      <c r="AG25" s="402"/>
      <c r="AH25" s="402"/>
      <c r="AI25" s="403"/>
      <c r="AJ25" s="401"/>
      <c r="AK25" s="402"/>
      <c r="AL25" s="402"/>
      <c r="AM25" s="402"/>
      <c r="AN25" s="402"/>
      <c r="AO25" s="402"/>
      <c r="AP25" s="402"/>
      <c r="AQ25" s="402"/>
      <c r="AR25" s="402"/>
      <c r="AS25" s="402"/>
      <c r="AT25" s="402"/>
      <c r="AU25" s="402"/>
      <c r="AV25" s="402"/>
      <c r="AW25" s="402"/>
      <c r="AX25" s="402"/>
      <c r="AY25" s="402"/>
      <c r="AZ25" s="402"/>
      <c r="BA25" s="402"/>
      <c r="BB25" s="402"/>
      <c r="BC25" s="402"/>
      <c r="BD25" s="403"/>
      <c r="BE25" s="397"/>
      <c r="BF25" s="375"/>
      <c r="BG25" s="375"/>
      <c r="BH25" s="375"/>
      <c r="BI25" s="375"/>
      <c r="BJ25" s="376"/>
      <c r="BK25" s="397"/>
      <c r="BL25" s="375"/>
      <c r="BM25" s="375"/>
      <c r="BN25" s="375"/>
      <c r="BO25" s="375"/>
      <c r="BP25" s="376"/>
      <c r="BQ25" s="397"/>
      <c r="BR25" s="375"/>
      <c r="BS25" s="375"/>
      <c r="BT25" s="375"/>
      <c r="BU25" s="375"/>
      <c r="BV25" s="376"/>
      <c r="BW25" s="397"/>
      <c r="BX25" s="375"/>
      <c r="BY25" s="375"/>
      <c r="BZ25" s="375"/>
      <c r="CA25" s="375"/>
      <c r="CB25" s="376"/>
    </row>
    <row r="26" spans="1:80" ht="12.75" customHeight="1">
      <c r="A26" s="383" t="s">
        <v>247</v>
      </c>
      <c r="B26" s="383"/>
      <c r="C26" s="383"/>
      <c r="D26" s="383"/>
      <c r="E26" s="383"/>
      <c r="F26" s="383"/>
      <c r="G26" s="383"/>
      <c r="H26" s="383"/>
      <c r="I26" s="383"/>
      <c r="J26" s="383"/>
      <c r="K26" s="383"/>
      <c r="L26" s="383"/>
      <c r="M26" s="383"/>
      <c r="N26" s="383"/>
      <c r="O26" s="383"/>
      <c r="P26" s="383"/>
      <c r="Q26" s="401"/>
      <c r="R26" s="402"/>
      <c r="S26" s="402"/>
      <c r="T26" s="402"/>
      <c r="U26" s="402"/>
      <c r="V26" s="402"/>
      <c r="W26" s="402"/>
      <c r="X26" s="402"/>
      <c r="Y26" s="402"/>
      <c r="Z26" s="402"/>
      <c r="AA26" s="402"/>
      <c r="AB26" s="402"/>
      <c r="AC26" s="402"/>
      <c r="AD26" s="402"/>
      <c r="AE26" s="402"/>
      <c r="AF26" s="402"/>
      <c r="AG26" s="402"/>
      <c r="AH26" s="402"/>
      <c r="AI26" s="403"/>
      <c r="AJ26" s="401"/>
      <c r="AK26" s="402"/>
      <c r="AL26" s="402"/>
      <c r="AM26" s="402"/>
      <c r="AN26" s="402"/>
      <c r="AO26" s="402"/>
      <c r="AP26" s="402"/>
      <c r="AQ26" s="402"/>
      <c r="AR26" s="402"/>
      <c r="AS26" s="402"/>
      <c r="AT26" s="402"/>
      <c r="AU26" s="402"/>
      <c r="AV26" s="402"/>
      <c r="AW26" s="402"/>
      <c r="AX26" s="402"/>
      <c r="AY26" s="402"/>
      <c r="AZ26" s="402"/>
      <c r="BA26" s="402"/>
      <c r="BB26" s="402"/>
      <c r="BC26" s="402"/>
      <c r="BD26" s="403"/>
      <c r="BE26" s="397"/>
      <c r="BF26" s="375"/>
      <c r="BG26" s="375"/>
      <c r="BH26" s="375"/>
      <c r="BI26" s="375"/>
      <c r="BJ26" s="376"/>
      <c r="BK26" s="397"/>
      <c r="BL26" s="375"/>
      <c r="BM26" s="375"/>
      <c r="BN26" s="375"/>
      <c r="BO26" s="375"/>
      <c r="BP26" s="376"/>
      <c r="BQ26" s="397"/>
      <c r="BR26" s="375"/>
      <c r="BS26" s="375"/>
      <c r="BT26" s="375"/>
      <c r="BU26" s="375"/>
      <c r="BV26" s="376"/>
      <c r="BW26" s="397"/>
      <c r="BX26" s="375"/>
      <c r="BY26" s="375"/>
      <c r="BZ26" s="375"/>
      <c r="CA26" s="375"/>
      <c r="CB26" s="376"/>
    </row>
    <row r="27" spans="1:80" ht="12.75" customHeight="1">
      <c r="A27" s="383" t="s">
        <v>248</v>
      </c>
      <c r="B27" s="383"/>
      <c r="C27" s="383"/>
      <c r="D27" s="383"/>
      <c r="E27" s="383"/>
      <c r="F27" s="383"/>
      <c r="G27" s="383"/>
      <c r="H27" s="383"/>
      <c r="I27" s="383"/>
      <c r="J27" s="383"/>
      <c r="K27" s="383"/>
      <c r="L27" s="383"/>
      <c r="M27" s="383"/>
      <c r="N27" s="383"/>
      <c r="O27" s="383"/>
      <c r="P27" s="383"/>
      <c r="Q27" s="401"/>
      <c r="R27" s="402"/>
      <c r="S27" s="402"/>
      <c r="T27" s="402"/>
      <c r="U27" s="402"/>
      <c r="V27" s="402"/>
      <c r="W27" s="402"/>
      <c r="X27" s="402"/>
      <c r="Y27" s="402"/>
      <c r="Z27" s="402"/>
      <c r="AA27" s="402"/>
      <c r="AB27" s="402"/>
      <c r="AC27" s="402"/>
      <c r="AD27" s="402"/>
      <c r="AE27" s="402"/>
      <c r="AF27" s="402"/>
      <c r="AG27" s="402"/>
      <c r="AH27" s="402"/>
      <c r="AI27" s="403"/>
      <c r="AJ27" s="401"/>
      <c r="AK27" s="402"/>
      <c r="AL27" s="402"/>
      <c r="AM27" s="402"/>
      <c r="AN27" s="402"/>
      <c r="AO27" s="402"/>
      <c r="AP27" s="402"/>
      <c r="AQ27" s="402"/>
      <c r="AR27" s="402"/>
      <c r="AS27" s="402"/>
      <c r="AT27" s="402"/>
      <c r="AU27" s="402"/>
      <c r="AV27" s="402"/>
      <c r="AW27" s="402"/>
      <c r="AX27" s="402"/>
      <c r="AY27" s="402"/>
      <c r="AZ27" s="402"/>
      <c r="BA27" s="402"/>
      <c r="BB27" s="402"/>
      <c r="BC27" s="402"/>
      <c r="BD27" s="403"/>
      <c r="BE27" s="397"/>
      <c r="BF27" s="375"/>
      <c r="BG27" s="375"/>
      <c r="BH27" s="375"/>
      <c r="BI27" s="375"/>
      <c r="BJ27" s="376"/>
      <c r="BK27" s="397"/>
      <c r="BL27" s="375"/>
      <c r="BM27" s="375"/>
      <c r="BN27" s="375"/>
      <c r="BO27" s="375"/>
      <c r="BP27" s="376"/>
      <c r="BQ27" s="397"/>
      <c r="BR27" s="375"/>
      <c r="BS27" s="375"/>
      <c r="BT27" s="375"/>
      <c r="BU27" s="375"/>
      <c r="BV27" s="376"/>
      <c r="BW27" s="397"/>
      <c r="BX27" s="375"/>
      <c r="BY27" s="375"/>
      <c r="BZ27" s="375"/>
      <c r="CA27" s="375"/>
      <c r="CB27" s="376"/>
    </row>
    <row r="28" spans="1:80" ht="12.75" customHeight="1">
      <c r="A28" s="384" t="s">
        <v>249</v>
      </c>
      <c r="B28" s="384"/>
      <c r="C28" s="384"/>
      <c r="D28" s="384"/>
      <c r="E28" s="384"/>
      <c r="F28" s="384"/>
      <c r="G28" s="384"/>
      <c r="H28" s="384"/>
      <c r="I28" s="384"/>
      <c r="J28" s="384"/>
      <c r="K28" s="384"/>
      <c r="L28" s="384"/>
      <c r="M28" s="384"/>
      <c r="N28" s="384"/>
      <c r="O28" s="384"/>
      <c r="P28" s="384"/>
      <c r="Q28" s="404"/>
      <c r="R28" s="405"/>
      <c r="S28" s="405"/>
      <c r="T28" s="405"/>
      <c r="U28" s="405"/>
      <c r="V28" s="405"/>
      <c r="W28" s="405"/>
      <c r="X28" s="405"/>
      <c r="Y28" s="405"/>
      <c r="Z28" s="405"/>
      <c r="AA28" s="405"/>
      <c r="AB28" s="405"/>
      <c r="AC28" s="405"/>
      <c r="AD28" s="405"/>
      <c r="AE28" s="405"/>
      <c r="AF28" s="405"/>
      <c r="AG28" s="405"/>
      <c r="AH28" s="405"/>
      <c r="AI28" s="406"/>
      <c r="AJ28" s="404"/>
      <c r="AK28" s="405"/>
      <c r="AL28" s="405"/>
      <c r="AM28" s="405"/>
      <c r="AN28" s="405"/>
      <c r="AO28" s="405"/>
      <c r="AP28" s="405"/>
      <c r="AQ28" s="405"/>
      <c r="AR28" s="405"/>
      <c r="AS28" s="405"/>
      <c r="AT28" s="405"/>
      <c r="AU28" s="405"/>
      <c r="AV28" s="405"/>
      <c r="AW28" s="405"/>
      <c r="AX28" s="405"/>
      <c r="AY28" s="405"/>
      <c r="AZ28" s="405"/>
      <c r="BA28" s="405"/>
      <c r="BB28" s="405"/>
      <c r="BC28" s="405"/>
      <c r="BD28" s="406"/>
      <c r="BE28" s="377"/>
      <c r="BF28" s="378"/>
      <c r="BG28" s="378"/>
      <c r="BH28" s="378"/>
      <c r="BI28" s="378"/>
      <c r="BJ28" s="379"/>
      <c r="BK28" s="377"/>
      <c r="BL28" s="378"/>
      <c r="BM28" s="378"/>
      <c r="BN28" s="378"/>
      <c r="BO28" s="378"/>
      <c r="BP28" s="379"/>
      <c r="BQ28" s="377"/>
      <c r="BR28" s="378"/>
      <c r="BS28" s="378"/>
      <c r="BT28" s="378"/>
      <c r="BU28" s="378"/>
      <c r="BV28" s="379"/>
      <c r="BW28" s="377"/>
      <c r="BX28" s="378"/>
      <c r="BY28" s="378"/>
      <c r="BZ28" s="378"/>
      <c r="CA28" s="378"/>
      <c r="CB28" s="379"/>
    </row>
    <row r="29" spans="1:80" ht="12.75" customHeight="1">
      <c r="A29" s="370" t="s">
        <v>245</v>
      </c>
      <c r="B29" s="370"/>
      <c r="C29" s="370"/>
      <c r="D29" s="370"/>
      <c r="E29" s="370"/>
      <c r="F29" s="370"/>
      <c r="G29" s="370"/>
      <c r="H29" s="370"/>
      <c r="I29" s="370"/>
      <c r="J29" s="370"/>
      <c r="K29" s="370"/>
      <c r="L29" s="370"/>
      <c r="M29" s="370"/>
      <c r="N29" s="370"/>
      <c r="O29" s="370"/>
      <c r="P29" s="370"/>
      <c r="Q29" s="398"/>
      <c r="R29" s="399"/>
      <c r="S29" s="399"/>
      <c r="T29" s="399"/>
      <c r="U29" s="399"/>
      <c r="V29" s="399"/>
      <c r="W29" s="399"/>
      <c r="X29" s="399"/>
      <c r="Y29" s="399"/>
      <c r="Z29" s="399"/>
      <c r="AA29" s="399"/>
      <c r="AB29" s="399"/>
      <c r="AC29" s="399"/>
      <c r="AD29" s="399"/>
      <c r="AE29" s="399"/>
      <c r="AF29" s="399"/>
      <c r="AG29" s="399"/>
      <c r="AH29" s="399"/>
      <c r="AI29" s="400"/>
      <c r="AJ29" s="398"/>
      <c r="AK29" s="399"/>
      <c r="AL29" s="399"/>
      <c r="AM29" s="399"/>
      <c r="AN29" s="399"/>
      <c r="AO29" s="399"/>
      <c r="AP29" s="399"/>
      <c r="AQ29" s="399"/>
      <c r="AR29" s="399"/>
      <c r="AS29" s="399"/>
      <c r="AT29" s="399"/>
      <c r="AU29" s="399"/>
      <c r="AV29" s="399"/>
      <c r="AW29" s="399"/>
      <c r="AX29" s="399"/>
      <c r="AY29" s="399"/>
      <c r="AZ29" s="399"/>
      <c r="BA29" s="399"/>
      <c r="BB29" s="399"/>
      <c r="BC29" s="399"/>
      <c r="BD29" s="400"/>
      <c r="BE29" s="396">
        <v>8.6900000000000005E-2</v>
      </c>
      <c r="BF29" s="372"/>
      <c r="BG29" s="372"/>
      <c r="BH29" s="372"/>
      <c r="BI29" s="372"/>
      <c r="BJ29" s="373"/>
      <c r="BK29" s="396">
        <v>8.6900000000000005E-2</v>
      </c>
      <c r="BL29" s="372"/>
      <c r="BM29" s="372"/>
      <c r="BN29" s="372"/>
      <c r="BO29" s="372"/>
      <c r="BP29" s="373"/>
      <c r="BQ29" s="396">
        <v>8.6900000000000005E-2</v>
      </c>
      <c r="BR29" s="372"/>
      <c r="BS29" s="372"/>
      <c r="BT29" s="372"/>
      <c r="BU29" s="372"/>
      <c r="BV29" s="373"/>
      <c r="BW29" s="396">
        <v>8.6900000000000005E-2</v>
      </c>
      <c r="BX29" s="372"/>
      <c r="BY29" s="372"/>
      <c r="BZ29" s="372"/>
      <c r="CA29" s="372"/>
      <c r="CB29" s="373"/>
    </row>
    <row r="30" spans="1:80" ht="12.75" customHeight="1">
      <c r="A30" s="383" t="s">
        <v>246</v>
      </c>
      <c r="B30" s="383"/>
      <c r="C30" s="383"/>
      <c r="D30" s="383"/>
      <c r="E30" s="383"/>
      <c r="F30" s="383"/>
      <c r="G30" s="383"/>
      <c r="H30" s="383"/>
      <c r="I30" s="383"/>
      <c r="J30" s="383"/>
      <c r="K30" s="383"/>
      <c r="L30" s="383"/>
      <c r="M30" s="383"/>
      <c r="N30" s="383"/>
      <c r="O30" s="383"/>
      <c r="P30" s="383"/>
      <c r="Q30" s="401"/>
      <c r="R30" s="402"/>
      <c r="S30" s="402"/>
      <c r="T30" s="402"/>
      <c r="U30" s="402"/>
      <c r="V30" s="402"/>
      <c r="W30" s="402"/>
      <c r="X30" s="402"/>
      <c r="Y30" s="402"/>
      <c r="Z30" s="402"/>
      <c r="AA30" s="402"/>
      <c r="AB30" s="402"/>
      <c r="AC30" s="402"/>
      <c r="AD30" s="402"/>
      <c r="AE30" s="402"/>
      <c r="AF30" s="402"/>
      <c r="AG30" s="402"/>
      <c r="AH30" s="402"/>
      <c r="AI30" s="403"/>
      <c r="AJ30" s="401"/>
      <c r="AK30" s="402"/>
      <c r="AL30" s="402"/>
      <c r="AM30" s="402"/>
      <c r="AN30" s="402"/>
      <c r="AO30" s="402"/>
      <c r="AP30" s="402"/>
      <c r="AQ30" s="402"/>
      <c r="AR30" s="402"/>
      <c r="AS30" s="402"/>
      <c r="AT30" s="402"/>
      <c r="AU30" s="402"/>
      <c r="AV30" s="402"/>
      <c r="AW30" s="402"/>
      <c r="AX30" s="402"/>
      <c r="AY30" s="402"/>
      <c r="AZ30" s="402"/>
      <c r="BA30" s="402"/>
      <c r="BB30" s="402"/>
      <c r="BC30" s="402"/>
      <c r="BD30" s="403"/>
      <c r="BE30" s="397"/>
      <c r="BF30" s="375"/>
      <c r="BG30" s="375"/>
      <c r="BH30" s="375"/>
      <c r="BI30" s="375"/>
      <c r="BJ30" s="376"/>
      <c r="BK30" s="397"/>
      <c r="BL30" s="375"/>
      <c r="BM30" s="375"/>
      <c r="BN30" s="375"/>
      <c r="BO30" s="375"/>
      <c r="BP30" s="376"/>
      <c r="BQ30" s="397"/>
      <c r="BR30" s="375"/>
      <c r="BS30" s="375"/>
      <c r="BT30" s="375"/>
      <c r="BU30" s="375"/>
      <c r="BV30" s="376"/>
      <c r="BW30" s="397"/>
      <c r="BX30" s="375"/>
      <c r="BY30" s="375"/>
      <c r="BZ30" s="375"/>
      <c r="CA30" s="375"/>
      <c r="CB30" s="376"/>
    </row>
    <row r="31" spans="1:80" ht="12.75" customHeight="1">
      <c r="A31" s="383" t="s">
        <v>250</v>
      </c>
      <c r="B31" s="383"/>
      <c r="C31" s="383"/>
      <c r="D31" s="383"/>
      <c r="E31" s="383"/>
      <c r="F31" s="383"/>
      <c r="G31" s="383"/>
      <c r="H31" s="383"/>
      <c r="I31" s="383"/>
      <c r="J31" s="383"/>
      <c r="K31" s="383"/>
      <c r="L31" s="383"/>
      <c r="M31" s="383"/>
      <c r="N31" s="383"/>
      <c r="O31" s="383"/>
      <c r="P31" s="383"/>
      <c r="Q31" s="401"/>
      <c r="R31" s="402"/>
      <c r="S31" s="402"/>
      <c r="T31" s="402"/>
      <c r="U31" s="402"/>
      <c r="V31" s="402"/>
      <c r="W31" s="402"/>
      <c r="X31" s="402"/>
      <c r="Y31" s="402"/>
      <c r="Z31" s="402"/>
      <c r="AA31" s="402"/>
      <c r="AB31" s="402"/>
      <c r="AC31" s="402"/>
      <c r="AD31" s="402"/>
      <c r="AE31" s="402"/>
      <c r="AF31" s="402"/>
      <c r="AG31" s="402"/>
      <c r="AH31" s="402"/>
      <c r="AI31" s="403"/>
      <c r="AJ31" s="401"/>
      <c r="AK31" s="402"/>
      <c r="AL31" s="402"/>
      <c r="AM31" s="402"/>
      <c r="AN31" s="402"/>
      <c r="AO31" s="402"/>
      <c r="AP31" s="402"/>
      <c r="AQ31" s="402"/>
      <c r="AR31" s="402"/>
      <c r="AS31" s="402"/>
      <c r="AT31" s="402"/>
      <c r="AU31" s="402"/>
      <c r="AV31" s="402"/>
      <c r="AW31" s="402"/>
      <c r="AX31" s="402"/>
      <c r="AY31" s="402"/>
      <c r="AZ31" s="402"/>
      <c r="BA31" s="402"/>
      <c r="BB31" s="402"/>
      <c r="BC31" s="402"/>
      <c r="BD31" s="403"/>
      <c r="BE31" s="397"/>
      <c r="BF31" s="375"/>
      <c r="BG31" s="375"/>
      <c r="BH31" s="375"/>
      <c r="BI31" s="375"/>
      <c r="BJ31" s="376"/>
      <c r="BK31" s="397"/>
      <c r="BL31" s="375"/>
      <c r="BM31" s="375"/>
      <c r="BN31" s="375"/>
      <c r="BO31" s="375"/>
      <c r="BP31" s="376"/>
      <c r="BQ31" s="397"/>
      <c r="BR31" s="375"/>
      <c r="BS31" s="375"/>
      <c r="BT31" s="375"/>
      <c r="BU31" s="375"/>
      <c r="BV31" s="376"/>
      <c r="BW31" s="397"/>
      <c r="BX31" s="375"/>
      <c r="BY31" s="375"/>
      <c r="BZ31" s="375"/>
      <c r="CA31" s="375"/>
      <c r="CB31" s="376"/>
    </row>
    <row r="32" spans="1:80" ht="12.75" customHeight="1">
      <c r="A32" s="383" t="s">
        <v>251</v>
      </c>
      <c r="B32" s="383"/>
      <c r="C32" s="383"/>
      <c r="D32" s="383"/>
      <c r="E32" s="383"/>
      <c r="F32" s="383"/>
      <c r="G32" s="383"/>
      <c r="H32" s="383"/>
      <c r="I32" s="383"/>
      <c r="J32" s="383"/>
      <c r="K32" s="383"/>
      <c r="L32" s="383"/>
      <c r="M32" s="383"/>
      <c r="N32" s="383"/>
      <c r="O32" s="383"/>
      <c r="P32" s="383"/>
      <c r="Q32" s="401"/>
      <c r="R32" s="402"/>
      <c r="S32" s="402"/>
      <c r="T32" s="402"/>
      <c r="U32" s="402"/>
      <c r="V32" s="402"/>
      <c r="W32" s="402"/>
      <c r="X32" s="402"/>
      <c r="Y32" s="402"/>
      <c r="Z32" s="402"/>
      <c r="AA32" s="402"/>
      <c r="AB32" s="402"/>
      <c r="AC32" s="402"/>
      <c r="AD32" s="402"/>
      <c r="AE32" s="402"/>
      <c r="AF32" s="402"/>
      <c r="AG32" s="402"/>
      <c r="AH32" s="402"/>
      <c r="AI32" s="403"/>
      <c r="AJ32" s="401"/>
      <c r="AK32" s="402"/>
      <c r="AL32" s="402"/>
      <c r="AM32" s="402"/>
      <c r="AN32" s="402"/>
      <c r="AO32" s="402"/>
      <c r="AP32" s="402"/>
      <c r="AQ32" s="402"/>
      <c r="AR32" s="402"/>
      <c r="AS32" s="402"/>
      <c r="AT32" s="402"/>
      <c r="AU32" s="402"/>
      <c r="AV32" s="402"/>
      <c r="AW32" s="402"/>
      <c r="AX32" s="402"/>
      <c r="AY32" s="402"/>
      <c r="AZ32" s="402"/>
      <c r="BA32" s="402"/>
      <c r="BB32" s="402"/>
      <c r="BC32" s="402"/>
      <c r="BD32" s="403"/>
      <c r="BE32" s="397"/>
      <c r="BF32" s="375"/>
      <c r="BG32" s="375"/>
      <c r="BH32" s="375"/>
      <c r="BI32" s="375"/>
      <c r="BJ32" s="376"/>
      <c r="BK32" s="397"/>
      <c r="BL32" s="375"/>
      <c r="BM32" s="375"/>
      <c r="BN32" s="375"/>
      <c r="BO32" s="375"/>
      <c r="BP32" s="376"/>
      <c r="BQ32" s="397"/>
      <c r="BR32" s="375"/>
      <c r="BS32" s="375"/>
      <c r="BT32" s="375"/>
      <c r="BU32" s="375"/>
      <c r="BV32" s="376"/>
      <c r="BW32" s="397"/>
      <c r="BX32" s="375"/>
      <c r="BY32" s="375"/>
      <c r="BZ32" s="375"/>
      <c r="CA32" s="375"/>
      <c r="CB32" s="376"/>
    </row>
    <row r="33" spans="1:80" ht="12.75" customHeight="1">
      <c r="A33" s="383" t="s">
        <v>252</v>
      </c>
      <c r="B33" s="383"/>
      <c r="C33" s="383"/>
      <c r="D33" s="383"/>
      <c r="E33" s="383"/>
      <c r="F33" s="383"/>
      <c r="G33" s="383"/>
      <c r="H33" s="383"/>
      <c r="I33" s="383"/>
      <c r="J33" s="383"/>
      <c r="K33" s="383"/>
      <c r="L33" s="383"/>
      <c r="M33" s="383"/>
      <c r="N33" s="383"/>
      <c r="O33" s="383"/>
      <c r="P33" s="383"/>
      <c r="Q33" s="401"/>
      <c r="R33" s="402"/>
      <c r="S33" s="402"/>
      <c r="T33" s="402"/>
      <c r="U33" s="402"/>
      <c r="V33" s="402"/>
      <c r="W33" s="402"/>
      <c r="X33" s="402"/>
      <c r="Y33" s="402"/>
      <c r="Z33" s="402"/>
      <c r="AA33" s="402"/>
      <c r="AB33" s="402"/>
      <c r="AC33" s="402"/>
      <c r="AD33" s="402"/>
      <c r="AE33" s="402"/>
      <c r="AF33" s="402"/>
      <c r="AG33" s="402"/>
      <c r="AH33" s="402"/>
      <c r="AI33" s="403"/>
      <c r="AJ33" s="401"/>
      <c r="AK33" s="402"/>
      <c r="AL33" s="402"/>
      <c r="AM33" s="402"/>
      <c r="AN33" s="402"/>
      <c r="AO33" s="402"/>
      <c r="AP33" s="402"/>
      <c r="AQ33" s="402"/>
      <c r="AR33" s="402"/>
      <c r="AS33" s="402"/>
      <c r="AT33" s="402"/>
      <c r="AU33" s="402"/>
      <c r="AV33" s="402"/>
      <c r="AW33" s="402"/>
      <c r="AX33" s="402"/>
      <c r="AY33" s="402"/>
      <c r="AZ33" s="402"/>
      <c r="BA33" s="402"/>
      <c r="BB33" s="402"/>
      <c r="BC33" s="402"/>
      <c r="BD33" s="403"/>
      <c r="BE33" s="397"/>
      <c r="BF33" s="375"/>
      <c r="BG33" s="375"/>
      <c r="BH33" s="375"/>
      <c r="BI33" s="375"/>
      <c r="BJ33" s="376"/>
      <c r="BK33" s="397"/>
      <c r="BL33" s="375"/>
      <c r="BM33" s="375"/>
      <c r="BN33" s="375"/>
      <c r="BO33" s="375"/>
      <c r="BP33" s="376"/>
      <c r="BQ33" s="397"/>
      <c r="BR33" s="375"/>
      <c r="BS33" s="375"/>
      <c r="BT33" s="375"/>
      <c r="BU33" s="375"/>
      <c r="BV33" s="376"/>
      <c r="BW33" s="397"/>
      <c r="BX33" s="375"/>
      <c r="BY33" s="375"/>
      <c r="BZ33" s="375"/>
      <c r="CA33" s="375"/>
      <c r="CB33" s="376"/>
    </row>
    <row r="34" spans="1:80" ht="12.75" customHeight="1">
      <c r="A34" s="383" t="s">
        <v>253</v>
      </c>
      <c r="B34" s="383"/>
      <c r="C34" s="383"/>
      <c r="D34" s="383"/>
      <c r="E34" s="383"/>
      <c r="F34" s="383"/>
      <c r="G34" s="383"/>
      <c r="H34" s="383"/>
      <c r="I34" s="383"/>
      <c r="J34" s="383"/>
      <c r="K34" s="383"/>
      <c r="L34" s="383"/>
      <c r="M34" s="383"/>
      <c r="N34" s="383"/>
      <c r="O34" s="383"/>
      <c r="P34" s="383"/>
      <c r="Q34" s="401"/>
      <c r="R34" s="402"/>
      <c r="S34" s="402"/>
      <c r="T34" s="402"/>
      <c r="U34" s="402"/>
      <c r="V34" s="402"/>
      <c r="W34" s="402"/>
      <c r="X34" s="402"/>
      <c r="Y34" s="402"/>
      <c r="Z34" s="402"/>
      <c r="AA34" s="402"/>
      <c r="AB34" s="402"/>
      <c r="AC34" s="402"/>
      <c r="AD34" s="402"/>
      <c r="AE34" s="402"/>
      <c r="AF34" s="402"/>
      <c r="AG34" s="402"/>
      <c r="AH34" s="402"/>
      <c r="AI34" s="403"/>
      <c r="AJ34" s="401"/>
      <c r="AK34" s="402"/>
      <c r="AL34" s="402"/>
      <c r="AM34" s="402"/>
      <c r="AN34" s="402"/>
      <c r="AO34" s="402"/>
      <c r="AP34" s="402"/>
      <c r="AQ34" s="402"/>
      <c r="AR34" s="402"/>
      <c r="AS34" s="402"/>
      <c r="AT34" s="402"/>
      <c r="AU34" s="402"/>
      <c r="AV34" s="402"/>
      <c r="AW34" s="402"/>
      <c r="AX34" s="402"/>
      <c r="AY34" s="402"/>
      <c r="AZ34" s="402"/>
      <c r="BA34" s="402"/>
      <c r="BB34" s="402"/>
      <c r="BC34" s="402"/>
      <c r="BD34" s="403"/>
      <c r="BE34" s="397"/>
      <c r="BF34" s="375"/>
      <c r="BG34" s="375"/>
      <c r="BH34" s="375"/>
      <c r="BI34" s="375"/>
      <c r="BJ34" s="376"/>
      <c r="BK34" s="397"/>
      <c r="BL34" s="375"/>
      <c r="BM34" s="375"/>
      <c r="BN34" s="375"/>
      <c r="BO34" s="375"/>
      <c r="BP34" s="376"/>
      <c r="BQ34" s="397"/>
      <c r="BR34" s="375"/>
      <c r="BS34" s="375"/>
      <c r="BT34" s="375"/>
      <c r="BU34" s="375"/>
      <c r="BV34" s="376"/>
      <c r="BW34" s="397"/>
      <c r="BX34" s="375"/>
      <c r="BY34" s="375"/>
      <c r="BZ34" s="375"/>
      <c r="CA34" s="375"/>
      <c r="CB34" s="376"/>
    </row>
    <row r="35" spans="1:80" ht="12.75" customHeight="1">
      <c r="A35" s="384" t="s">
        <v>254</v>
      </c>
      <c r="B35" s="384"/>
      <c r="C35" s="384"/>
      <c r="D35" s="384"/>
      <c r="E35" s="384"/>
      <c r="F35" s="384"/>
      <c r="G35" s="384"/>
      <c r="H35" s="384"/>
      <c r="I35" s="384"/>
      <c r="J35" s="384"/>
      <c r="K35" s="384"/>
      <c r="L35" s="384"/>
      <c r="M35" s="384"/>
      <c r="N35" s="384"/>
      <c r="O35" s="384"/>
      <c r="P35" s="384"/>
      <c r="Q35" s="404"/>
      <c r="R35" s="405"/>
      <c r="S35" s="405"/>
      <c r="T35" s="405"/>
      <c r="U35" s="405"/>
      <c r="V35" s="405"/>
      <c r="W35" s="405"/>
      <c r="X35" s="405"/>
      <c r="Y35" s="405"/>
      <c r="Z35" s="405"/>
      <c r="AA35" s="405"/>
      <c r="AB35" s="405"/>
      <c r="AC35" s="405"/>
      <c r="AD35" s="405"/>
      <c r="AE35" s="405"/>
      <c r="AF35" s="405"/>
      <c r="AG35" s="405"/>
      <c r="AH35" s="405"/>
      <c r="AI35" s="406"/>
      <c r="AJ35" s="404"/>
      <c r="AK35" s="405"/>
      <c r="AL35" s="405"/>
      <c r="AM35" s="405"/>
      <c r="AN35" s="405"/>
      <c r="AO35" s="405"/>
      <c r="AP35" s="405"/>
      <c r="AQ35" s="405"/>
      <c r="AR35" s="405"/>
      <c r="AS35" s="405"/>
      <c r="AT35" s="405"/>
      <c r="AU35" s="405"/>
      <c r="AV35" s="405"/>
      <c r="AW35" s="405"/>
      <c r="AX35" s="405"/>
      <c r="AY35" s="405"/>
      <c r="AZ35" s="405"/>
      <c r="BA35" s="405"/>
      <c r="BB35" s="405"/>
      <c r="BC35" s="405"/>
      <c r="BD35" s="406"/>
      <c r="BE35" s="377"/>
      <c r="BF35" s="378"/>
      <c r="BG35" s="378"/>
      <c r="BH35" s="378"/>
      <c r="BI35" s="378"/>
      <c r="BJ35" s="379"/>
      <c r="BK35" s="377"/>
      <c r="BL35" s="378"/>
      <c r="BM35" s="378"/>
      <c r="BN35" s="378"/>
      <c r="BO35" s="378"/>
      <c r="BP35" s="379"/>
      <c r="BQ35" s="377"/>
      <c r="BR35" s="378"/>
      <c r="BS35" s="378"/>
      <c r="BT35" s="378"/>
      <c r="BU35" s="378"/>
      <c r="BV35" s="379"/>
      <c r="BW35" s="377"/>
      <c r="BX35" s="378"/>
      <c r="BY35" s="378"/>
      <c r="BZ35" s="378"/>
      <c r="CA35" s="378"/>
      <c r="CB35" s="379"/>
    </row>
    <row r="39" spans="1:80" ht="15" customHeight="1">
      <c r="A39" s="359" t="s">
        <v>183</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t="s">
        <v>184</v>
      </c>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row>
    <row r="40" spans="1:80" s="199" customFormat="1" ht="10.5">
      <c r="A40" s="360" t="s">
        <v>185</v>
      </c>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t="s">
        <v>186</v>
      </c>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t="s">
        <v>187</v>
      </c>
      <c r="BK40" s="360"/>
      <c r="BL40" s="360"/>
      <c r="BM40" s="360"/>
      <c r="BN40" s="360"/>
      <c r="BO40" s="360"/>
      <c r="BP40" s="360"/>
      <c r="BQ40" s="360"/>
      <c r="BR40" s="360"/>
      <c r="BS40" s="360"/>
      <c r="BT40" s="360"/>
      <c r="BU40" s="360"/>
      <c r="BV40" s="360"/>
      <c r="BW40" s="360"/>
      <c r="BX40" s="360"/>
      <c r="BY40" s="360"/>
      <c r="BZ40" s="360"/>
      <c r="CA40" s="360"/>
      <c r="CB40" s="360"/>
    </row>
    <row r="59" spans="1:80" s="193" customFormat="1" ht="11.25" customHeight="1">
      <c r="A59" s="200"/>
      <c r="B59" s="200"/>
      <c r="C59" s="200"/>
      <c r="D59" s="200"/>
      <c r="E59" s="200"/>
      <c r="F59" s="200"/>
      <c r="G59" s="200"/>
      <c r="H59" s="200"/>
      <c r="I59" s="200"/>
      <c r="J59" s="200"/>
      <c r="K59" s="200"/>
      <c r="L59" s="200"/>
      <c r="M59" s="200"/>
      <c r="N59" s="200"/>
      <c r="O59" s="200"/>
      <c r="P59" s="200"/>
      <c r="Q59" s="200"/>
      <c r="R59" s="200"/>
    </row>
    <row r="60" spans="1:80" s="201" customFormat="1" ht="11.25" customHeight="1">
      <c r="A60" s="395" t="s">
        <v>255</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c r="CB60" s="395"/>
    </row>
    <row r="61" spans="1:80" s="201" customFormat="1" ht="11.25">
      <c r="A61" s="395"/>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c r="CB61" s="395"/>
    </row>
    <row r="62" spans="1:80" s="201" customFormat="1" ht="12" customHeight="1">
      <c r="A62" s="202" t="s">
        <v>256</v>
      </c>
    </row>
  </sheetData>
  <mergeCells count="63">
    <mergeCell ref="D12:BY12"/>
    <mergeCell ref="A6:CB6"/>
    <mergeCell ref="A7:CB7"/>
    <mergeCell ref="A8:CB8"/>
    <mergeCell ref="A9:CB9"/>
    <mergeCell ref="D11:BY11"/>
    <mergeCell ref="A15:P15"/>
    <mergeCell ref="Q15:AI15"/>
    <mergeCell ref="AJ15:BD15"/>
    <mergeCell ref="BE15:CB15"/>
    <mergeCell ref="A16:P16"/>
    <mergeCell ref="Q16:AI16"/>
    <mergeCell ref="AJ16:BD16"/>
    <mergeCell ref="BE16:BJ17"/>
    <mergeCell ref="BK16:BP17"/>
    <mergeCell ref="BQ16:BV17"/>
    <mergeCell ref="BW16:CB17"/>
    <mergeCell ref="A17:P17"/>
    <mergeCell ref="Q17:AI17"/>
    <mergeCell ref="AJ17:BD17"/>
    <mergeCell ref="A18:P18"/>
    <mergeCell ref="Q18:AI23"/>
    <mergeCell ref="AJ18:BD23"/>
    <mergeCell ref="BE18:BJ23"/>
    <mergeCell ref="BK18:BP23"/>
    <mergeCell ref="BQ18:BV23"/>
    <mergeCell ref="BW18:CB23"/>
    <mergeCell ref="A19:P19"/>
    <mergeCell ref="A20:P20"/>
    <mergeCell ref="A21:P21"/>
    <mergeCell ref="A22:P22"/>
    <mergeCell ref="A23:P23"/>
    <mergeCell ref="BW24:CB28"/>
    <mergeCell ref="A25:P25"/>
    <mergeCell ref="A26:P26"/>
    <mergeCell ref="A27:P27"/>
    <mergeCell ref="A28:P28"/>
    <mergeCell ref="A24:P24"/>
    <mergeCell ref="Q24:AI28"/>
    <mergeCell ref="AJ24:BD28"/>
    <mergeCell ref="BE24:BJ28"/>
    <mergeCell ref="BK24:BP28"/>
    <mergeCell ref="BQ24:BV28"/>
    <mergeCell ref="BQ29:BV35"/>
    <mergeCell ref="BW29:CB35"/>
    <mergeCell ref="A30:P30"/>
    <mergeCell ref="A31:P31"/>
    <mergeCell ref="A32:P32"/>
    <mergeCell ref="A33:P33"/>
    <mergeCell ref="A34:P34"/>
    <mergeCell ref="A35:P35"/>
    <mergeCell ref="A29:P29"/>
    <mergeCell ref="Q29:AI35"/>
    <mergeCell ref="AJ29:BD35"/>
    <mergeCell ref="BE29:BJ35"/>
    <mergeCell ref="BK29:BP35"/>
    <mergeCell ref="A60:CB61"/>
    <mergeCell ref="A39:AC39"/>
    <mergeCell ref="AD39:BI39"/>
    <mergeCell ref="BJ39:CB39"/>
    <mergeCell ref="A40:AC40"/>
    <mergeCell ref="AD40:BI40"/>
    <mergeCell ref="BJ40:CB40"/>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CB63"/>
  <sheetViews>
    <sheetView topLeftCell="A4" workbookViewId="0">
      <selection activeCell="CD27" sqref="CD27"/>
    </sheetView>
  </sheetViews>
  <sheetFormatPr defaultColWidth="1.140625" defaultRowHeight="12.75"/>
  <cols>
    <col min="1" max="1" width="1.140625" style="196" customWidth="1"/>
    <col min="2" max="79" width="1.140625" style="196"/>
    <col min="80" max="80" width="1.140625" style="196" customWidth="1"/>
    <col min="81" max="256" width="1.140625" style="196"/>
    <col min="257" max="257" width="1.140625" style="196" customWidth="1"/>
    <col min="258" max="335" width="1.140625" style="196"/>
    <col min="336" max="336" width="1.140625" style="196" customWidth="1"/>
    <col min="337" max="512" width="1.140625" style="196"/>
    <col min="513" max="513" width="1.140625" style="196" customWidth="1"/>
    <col min="514" max="591" width="1.140625" style="196"/>
    <col min="592" max="592" width="1.140625" style="196" customWidth="1"/>
    <col min="593" max="768" width="1.140625" style="196"/>
    <col min="769" max="769" width="1.140625" style="196" customWidth="1"/>
    <col min="770" max="847" width="1.140625" style="196"/>
    <col min="848" max="848" width="1.140625" style="196" customWidth="1"/>
    <col min="849" max="1024" width="1.140625" style="196"/>
    <col min="1025" max="1025" width="1.140625" style="196" customWidth="1"/>
    <col min="1026" max="1103" width="1.140625" style="196"/>
    <col min="1104" max="1104" width="1.140625" style="196" customWidth="1"/>
    <col min="1105" max="1280" width="1.140625" style="196"/>
    <col min="1281" max="1281" width="1.140625" style="196" customWidth="1"/>
    <col min="1282" max="1359" width="1.140625" style="196"/>
    <col min="1360" max="1360" width="1.140625" style="196" customWidth="1"/>
    <col min="1361" max="1536" width="1.140625" style="196"/>
    <col min="1537" max="1537" width="1.140625" style="196" customWidth="1"/>
    <col min="1538" max="1615" width="1.140625" style="196"/>
    <col min="1616" max="1616" width="1.140625" style="196" customWidth="1"/>
    <col min="1617" max="1792" width="1.140625" style="196"/>
    <col min="1793" max="1793" width="1.140625" style="196" customWidth="1"/>
    <col min="1794" max="1871" width="1.140625" style="196"/>
    <col min="1872" max="1872" width="1.140625" style="196" customWidth="1"/>
    <col min="1873" max="2048" width="1.140625" style="196"/>
    <col min="2049" max="2049" width="1.140625" style="196" customWidth="1"/>
    <col min="2050" max="2127" width="1.140625" style="196"/>
    <col min="2128" max="2128" width="1.140625" style="196" customWidth="1"/>
    <col min="2129" max="2304" width="1.140625" style="196"/>
    <col min="2305" max="2305" width="1.140625" style="196" customWidth="1"/>
    <col min="2306" max="2383" width="1.140625" style="196"/>
    <col min="2384" max="2384" width="1.140625" style="196" customWidth="1"/>
    <col min="2385" max="2560" width="1.140625" style="196"/>
    <col min="2561" max="2561" width="1.140625" style="196" customWidth="1"/>
    <col min="2562" max="2639" width="1.140625" style="196"/>
    <col min="2640" max="2640" width="1.140625" style="196" customWidth="1"/>
    <col min="2641" max="2816" width="1.140625" style="196"/>
    <col min="2817" max="2817" width="1.140625" style="196" customWidth="1"/>
    <col min="2818" max="2895" width="1.140625" style="196"/>
    <col min="2896" max="2896" width="1.140625" style="196" customWidth="1"/>
    <col min="2897" max="3072" width="1.140625" style="196"/>
    <col min="3073" max="3073" width="1.140625" style="196" customWidth="1"/>
    <col min="3074" max="3151" width="1.140625" style="196"/>
    <col min="3152" max="3152" width="1.140625" style="196" customWidth="1"/>
    <col min="3153" max="3328" width="1.140625" style="196"/>
    <col min="3329" max="3329" width="1.140625" style="196" customWidth="1"/>
    <col min="3330" max="3407" width="1.140625" style="196"/>
    <col min="3408" max="3408" width="1.140625" style="196" customWidth="1"/>
    <col min="3409" max="3584" width="1.140625" style="196"/>
    <col min="3585" max="3585" width="1.140625" style="196" customWidth="1"/>
    <col min="3586" max="3663" width="1.140625" style="196"/>
    <col min="3664" max="3664" width="1.140625" style="196" customWidth="1"/>
    <col min="3665" max="3840" width="1.140625" style="196"/>
    <col min="3841" max="3841" width="1.140625" style="196" customWidth="1"/>
    <col min="3842" max="3919" width="1.140625" style="196"/>
    <col min="3920" max="3920" width="1.140625" style="196" customWidth="1"/>
    <col min="3921" max="4096" width="1.140625" style="196"/>
    <col min="4097" max="4097" width="1.140625" style="196" customWidth="1"/>
    <col min="4098" max="4175" width="1.140625" style="196"/>
    <col min="4176" max="4176" width="1.140625" style="196" customWidth="1"/>
    <col min="4177" max="4352" width="1.140625" style="196"/>
    <col min="4353" max="4353" width="1.140625" style="196" customWidth="1"/>
    <col min="4354" max="4431" width="1.140625" style="196"/>
    <col min="4432" max="4432" width="1.140625" style="196" customWidth="1"/>
    <col min="4433" max="4608" width="1.140625" style="196"/>
    <col min="4609" max="4609" width="1.140625" style="196" customWidth="1"/>
    <col min="4610" max="4687" width="1.140625" style="196"/>
    <col min="4688" max="4688" width="1.140625" style="196" customWidth="1"/>
    <col min="4689" max="4864" width="1.140625" style="196"/>
    <col min="4865" max="4865" width="1.140625" style="196" customWidth="1"/>
    <col min="4866" max="4943" width="1.140625" style="196"/>
    <col min="4944" max="4944" width="1.140625" style="196" customWidth="1"/>
    <col min="4945" max="5120" width="1.140625" style="196"/>
    <col min="5121" max="5121" width="1.140625" style="196" customWidth="1"/>
    <col min="5122" max="5199" width="1.140625" style="196"/>
    <col min="5200" max="5200" width="1.140625" style="196" customWidth="1"/>
    <col min="5201" max="5376" width="1.140625" style="196"/>
    <col min="5377" max="5377" width="1.140625" style="196" customWidth="1"/>
    <col min="5378" max="5455" width="1.140625" style="196"/>
    <col min="5456" max="5456" width="1.140625" style="196" customWidth="1"/>
    <col min="5457" max="5632" width="1.140625" style="196"/>
    <col min="5633" max="5633" width="1.140625" style="196" customWidth="1"/>
    <col min="5634" max="5711" width="1.140625" style="196"/>
    <col min="5712" max="5712" width="1.140625" style="196" customWidth="1"/>
    <col min="5713" max="5888" width="1.140625" style="196"/>
    <col min="5889" max="5889" width="1.140625" style="196" customWidth="1"/>
    <col min="5890" max="5967" width="1.140625" style="196"/>
    <col min="5968" max="5968" width="1.140625" style="196" customWidth="1"/>
    <col min="5969" max="6144" width="1.140625" style="196"/>
    <col min="6145" max="6145" width="1.140625" style="196" customWidth="1"/>
    <col min="6146" max="6223" width="1.140625" style="196"/>
    <col min="6224" max="6224" width="1.140625" style="196" customWidth="1"/>
    <col min="6225" max="6400" width="1.140625" style="196"/>
    <col min="6401" max="6401" width="1.140625" style="196" customWidth="1"/>
    <col min="6402" max="6479" width="1.140625" style="196"/>
    <col min="6480" max="6480" width="1.140625" style="196" customWidth="1"/>
    <col min="6481" max="6656" width="1.140625" style="196"/>
    <col min="6657" max="6657" width="1.140625" style="196" customWidth="1"/>
    <col min="6658" max="6735" width="1.140625" style="196"/>
    <col min="6736" max="6736" width="1.140625" style="196" customWidth="1"/>
    <col min="6737" max="6912" width="1.140625" style="196"/>
    <col min="6913" max="6913" width="1.140625" style="196" customWidth="1"/>
    <col min="6914" max="6991" width="1.140625" style="196"/>
    <col min="6992" max="6992" width="1.140625" style="196" customWidth="1"/>
    <col min="6993" max="7168" width="1.140625" style="196"/>
    <col min="7169" max="7169" width="1.140625" style="196" customWidth="1"/>
    <col min="7170" max="7247" width="1.140625" style="196"/>
    <col min="7248" max="7248" width="1.140625" style="196" customWidth="1"/>
    <col min="7249" max="7424" width="1.140625" style="196"/>
    <col min="7425" max="7425" width="1.140625" style="196" customWidth="1"/>
    <col min="7426" max="7503" width="1.140625" style="196"/>
    <col min="7504" max="7504" width="1.140625" style="196" customWidth="1"/>
    <col min="7505" max="7680" width="1.140625" style="196"/>
    <col min="7681" max="7681" width="1.140625" style="196" customWidth="1"/>
    <col min="7682" max="7759" width="1.140625" style="196"/>
    <col min="7760" max="7760" width="1.140625" style="196" customWidth="1"/>
    <col min="7761" max="7936" width="1.140625" style="196"/>
    <col min="7937" max="7937" width="1.140625" style="196" customWidth="1"/>
    <col min="7938" max="8015" width="1.140625" style="196"/>
    <col min="8016" max="8016" width="1.140625" style="196" customWidth="1"/>
    <col min="8017" max="8192" width="1.140625" style="196"/>
    <col min="8193" max="8193" width="1.140625" style="196" customWidth="1"/>
    <col min="8194" max="8271" width="1.140625" style="196"/>
    <col min="8272" max="8272" width="1.140625" style="196" customWidth="1"/>
    <col min="8273" max="8448" width="1.140625" style="196"/>
    <col min="8449" max="8449" width="1.140625" style="196" customWidth="1"/>
    <col min="8450" max="8527" width="1.140625" style="196"/>
    <col min="8528" max="8528" width="1.140625" style="196" customWidth="1"/>
    <col min="8529" max="8704" width="1.140625" style="196"/>
    <col min="8705" max="8705" width="1.140625" style="196" customWidth="1"/>
    <col min="8706" max="8783" width="1.140625" style="196"/>
    <col min="8784" max="8784" width="1.140625" style="196" customWidth="1"/>
    <col min="8785" max="8960" width="1.140625" style="196"/>
    <col min="8961" max="8961" width="1.140625" style="196" customWidth="1"/>
    <col min="8962" max="9039" width="1.140625" style="196"/>
    <col min="9040" max="9040" width="1.140625" style="196" customWidth="1"/>
    <col min="9041" max="9216" width="1.140625" style="196"/>
    <col min="9217" max="9217" width="1.140625" style="196" customWidth="1"/>
    <col min="9218" max="9295" width="1.140625" style="196"/>
    <col min="9296" max="9296" width="1.140625" style="196" customWidth="1"/>
    <col min="9297" max="9472" width="1.140625" style="196"/>
    <col min="9473" max="9473" width="1.140625" style="196" customWidth="1"/>
    <col min="9474" max="9551" width="1.140625" style="196"/>
    <col min="9552" max="9552" width="1.140625" style="196" customWidth="1"/>
    <col min="9553" max="9728" width="1.140625" style="196"/>
    <col min="9729" max="9729" width="1.140625" style="196" customWidth="1"/>
    <col min="9730" max="9807" width="1.140625" style="196"/>
    <col min="9808" max="9808" width="1.140625" style="196" customWidth="1"/>
    <col min="9809" max="9984" width="1.140625" style="196"/>
    <col min="9985" max="9985" width="1.140625" style="196" customWidth="1"/>
    <col min="9986" max="10063" width="1.140625" style="196"/>
    <col min="10064" max="10064" width="1.140625" style="196" customWidth="1"/>
    <col min="10065" max="10240" width="1.140625" style="196"/>
    <col min="10241" max="10241" width="1.140625" style="196" customWidth="1"/>
    <col min="10242" max="10319" width="1.140625" style="196"/>
    <col min="10320" max="10320" width="1.140625" style="196" customWidth="1"/>
    <col min="10321" max="10496" width="1.140625" style="196"/>
    <col min="10497" max="10497" width="1.140625" style="196" customWidth="1"/>
    <col min="10498" max="10575" width="1.140625" style="196"/>
    <col min="10576" max="10576" width="1.140625" style="196" customWidth="1"/>
    <col min="10577" max="10752" width="1.140625" style="196"/>
    <col min="10753" max="10753" width="1.140625" style="196" customWidth="1"/>
    <col min="10754" max="10831" width="1.140625" style="196"/>
    <col min="10832" max="10832" width="1.140625" style="196" customWidth="1"/>
    <col min="10833" max="11008" width="1.140625" style="196"/>
    <col min="11009" max="11009" width="1.140625" style="196" customWidth="1"/>
    <col min="11010" max="11087" width="1.140625" style="196"/>
    <col min="11088" max="11088" width="1.140625" style="196" customWidth="1"/>
    <col min="11089" max="11264" width="1.140625" style="196"/>
    <col min="11265" max="11265" width="1.140625" style="196" customWidth="1"/>
    <col min="11266" max="11343" width="1.140625" style="196"/>
    <col min="11344" max="11344" width="1.140625" style="196" customWidth="1"/>
    <col min="11345" max="11520" width="1.140625" style="196"/>
    <col min="11521" max="11521" width="1.140625" style="196" customWidth="1"/>
    <col min="11522" max="11599" width="1.140625" style="196"/>
    <col min="11600" max="11600" width="1.140625" style="196" customWidth="1"/>
    <col min="11601" max="11776" width="1.140625" style="196"/>
    <col min="11777" max="11777" width="1.140625" style="196" customWidth="1"/>
    <col min="11778" max="11855" width="1.140625" style="196"/>
    <col min="11856" max="11856" width="1.140625" style="196" customWidth="1"/>
    <col min="11857" max="12032" width="1.140625" style="196"/>
    <col min="12033" max="12033" width="1.140625" style="196" customWidth="1"/>
    <col min="12034" max="12111" width="1.140625" style="196"/>
    <col min="12112" max="12112" width="1.140625" style="196" customWidth="1"/>
    <col min="12113" max="12288" width="1.140625" style="196"/>
    <col min="12289" max="12289" width="1.140625" style="196" customWidth="1"/>
    <col min="12290" max="12367" width="1.140625" style="196"/>
    <col min="12368" max="12368" width="1.140625" style="196" customWidth="1"/>
    <col min="12369" max="12544" width="1.140625" style="196"/>
    <col min="12545" max="12545" width="1.140625" style="196" customWidth="1"/>
    <col min="12546" max="12623" width="1.140625" style="196"/>
    <col min="12624" max="12624" width="1.140625" style="196" customWidth="1"/>
    <col min="12625" max="12800" width="1.140625" style="196"/>
    <col min="12801" max="12801" width="1.140625" style="196" customWidth="1"/>
    <col min="12802" max="12879" width="1.140625" style="196"/>
    <col min="12880" max="12880" width="1.140625" style="196" customWidth="1"/>
    <col min="12881" max="13056" width="1.140625" style="196"/>
    <col min="13057" max="13057" width="1.140625" style="196" customWidth="1"/>
    <col min="13058" max="13135" width="1.140625" style="196"/>
    <col min="13136" max="13136" width="1.140625" style="196" customWidth="1"/>
    <col min="13137" max="13312" width="1.140625" style="196"/>
    <col min="13313" max="13313" width="1.140625" style="196" customWidth="1"/>
    <col min="13314" max="13391" width="1.140625" style="196"/>
    <col min="13392" max="13392" width="1.140625" style="196" customWidth="1"/>
    <col min="13393" max="13568" width="1.140625" style="196"/>
    <col min="13569" max="13569" width="1.140625" style="196" customWidth="1"/>
    <col min="13570" max="13647" width="1.140625" style="196"/>
    <col min="13648" max="13648" width="1.140625" style="196" customWidth="1"/>
    <col min="13649" max="13824" width="1.140625" style="196"/>
    <col min="13825" max="13825" width="1.140625" style="196" customWidth="1"/>
    <col min="13826" max="13903" width="1.140625" style="196"/>
    <col min="13904" max="13904" width="1.140625" style="196" customWidth="1"/>
    <col min="13905" max="14080" width="1.140625" style="196"/>
    <col min="14081" max="14081" width="1.140625" style="196" customWidth="1"/>
    <col min="14082" max="14159" width="1.140625" style="196"/>
    <col min="14160" max="14160" width="1.140625" style="196" customWidth="1"/>
    <col min="14161" max="14336" width="1.140625" style="196"/>
    <col min="14337" max="14337" width="1.140625" style="196" customWidth="1"/>
    <col min="14338" max="14415" width="1.140625" style="196"/>
    <col min="14416" max="14416" width="1.140625" style="196" customWidth="1"/>
    <col min="14417" max="14592" width="1.140625" style="196"/>
    <col min="14593" max="14593" width="1.140625" style="196" customWidth="1"/>
    <col min="14594" max="14671" width="1.140625" style="196"/>
    <col min="14672" max="14672" width="1.140625" style="196" customWidth="1"/>
    <col min="14673" max="14848" width="1.140625" style="196"/>
    <col min="14849" max="14849" width="1.140625" style="196" customWidth="1"/>
    <col min="14850" max="14927" width="1.140625" style="196"/>
    <col min="14928" max="14928" width="1.140625" style="196" customWidth="1"/>
    <col min="14929" max="15104" width="1.140625" style="196"/>
    <col min="15105" max="15105" width="1.140625" style="196" customWidth="1"/>
    <col min="15106" max="15183" width="1.140625" style="196"/>
    <col min="15184" max="15184" width="1.140625" style="196" customWidth="1"/>
    <col min="15185" max="15360" width="1.140625" style="196"/>
    <col min="15361" max="15361" width="1.140625" style="196" customWidth="1"/>
    <col min="15362" max="15439" width="1.140625" style="196"/>
    <col min="15440" max="15440" width="1.140625" style="196" customWidth="1"/>
    <col min="15441" max="15616" width="1.140625" style="196"/>
    <col min="15617" max="15617" width="1.140625" style="196" customWidth="1"/>
    <col min="15618" max="15695" width="1.140625" style="196"/>
    <col min="15696" max="15696" width="1.140625" style="196" customWidth="1"/>
    <col min="15697" max="15872" width="1.140625" style="196"/>
    <col min="15873" max="15873" width="1.140625" style="196" customWidth="1"/>
    <col min="15874" max="15951" width="1.140625" style="196"/>
    <col min="15952" max="15952" width="1.140625" style="196" customWidth="1"/>
    <col min="15953" max="16128" width="1.140625" style="196"/>
    <col min="16129" max="16129" width="1.140625" style="196" customWidth="1"/>
    <col min="16130" max="16207" width="1.140625" style="196"/>
    <col min="16208" max="16208" width="1.140625" style="196" customWidth="1"/>
    <col min="16209" max="16384" width="1.140625" style="196"/>
  </cols>
  <sheetData>
    <row r="1" spans="1:80" s="193" customFormat="1" ht="11.25">
      <c r="CB1" s="194" t="s">
        <v>205</v>
      </c>
    </row>
    <row r="2" spans="1:80" s="193" customFormat="1" ht="11.25">
      <c r="CB2" s="194" t="s">
        <v>206</v>
      </c>
    </row>
    <row r="3" spans="1:80" s="193" customFormat="1" ht="11.25">
      <c r="CB3" s="194" t="s">
        <v>207</v>
      </c>
    </row>
    <row r="6" spans="1:80" s="197" customFormat="1" ht="15.75">
      <c r="A6" s="411" t="s">
        <v>257</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row>
    <row r="7" spans="1:80" s="197" customFormat="1" ht="15.75">
      <c r="A7" s="411" t="s">
        <v>258</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row>
    <row r="9" spans="1:80" ht="15" customHeight="1">
      <c r="D9" s="393" t="s">
        <v>0</v>
      </c>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row>
    <row r="10" spans="1:80" s="198" customFormat="1" ht="10.5">
      <c r="D10" s="394" t="s">
        <v>259</v>
      </c>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row>
    <row r="13" spans="1:80" ht="12.75" customHeight="1">
      <c r="A13" s="385" t="s">
        <v>214</v>
      </c>
      <c r="B13" s="386"/>
      <c r="C13" s="386"/>
      <c r="D13" s="387"/>
      <c r="E13" s="385" t="s">
        <v>260</v>
      </c>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7"/>
      <c r="AI13" s="385" t="s">
        <v>261</v>
      </c>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7"/>
      <c r="BG13" s="385" t="s">
        <v>262</v>
      </c>
      <c r="BH13" s="386"/>
      <c r="BI13" s="386"/>
      <c r="BJ13" s="386"/>
      <c r="BK13" s="386"/>
      <c r="BL13" s="386"/>
      <c r="BM13" s="386"/>
      <c r="BN13" s="386"/>
      <c r="BO13" s="386"/>
      <c r="BP13" s="386"/>
      <c r="BQ13" s="386"/>
      <c r="BR13" s="386"/>
      <c r="BS13" s="386"/>
      <c r="BT13" s="386"/>
      <c r="BU13" s="386"/>
      <c r="BV13" s="386"/>
      <c r="BW13" s="386"/>
      <c r="BX13" s="386"/>
      <c r="BY13" s="386"/>
      <c r="BZ13" s="386"/>
      <c r="CA13" s="386"/>
      <c r="CB13" s="387"/>
    </row>
    <row r="14" spans="1:80" ht="12.75" customHeight="1">
      <c r="A14" s="408" t="s">
        <v>217</v>
      </c>
      <c r="B14" s="409"/>
      <c r="C14" s="409"/>
      <c r="D14" s="410"/>
      <c r="E14" s="408" t="s">
        <v>263</v>
      </c>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10"/>
      <c r="AI14" s="408" t="s">
        <v>264</v>
      </c>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10"/>
      <c r="BG14" s="408" t="s">
        <v>265</v>
      </c>
      <c r="BH14" s="409"/>
      <c r="BI14" s="409"/>
      <c r="BJ14" s="409"/>
      <c r="BK14" s="409"/>
      <c r="BL14" s="409"/>
      <c r="BM14" s="409"/>
      <c r="BN14" s="409"/>
      <c r="BO14" s="409"/>
      <c r="BP14" s="409"/>
      <c r="BQ14" s="409"/>
      <c r="BR14" s="409"/>
      <c r="BS14" s="409"/>
      <c r="BT14" s="409"/>
      <c r="BU14" s="409"/>
      <c r="BV14" s="409"/>
      <c r="BW14" s="409"/>
      <c r="BX14" s="409"/>
      <c r="BY14" s="409"/>
      <c r="BZ14" s="409"/>
      <c r="CA14" s="409"/>
      <c r="CB14" s="410"/>
    </row>
    <row r="15" spans="1:80" ht="12.75" customHeight="1">
      <c r="A15" s="408"/>
      <c r="B15" s="409"/>
      <c r="C15" s="409"/>
      <c r="D15" s="410"/>
      <c r="E15" s="408"/>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10"/>
      <c r="AI15" s="408"/>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10"/>
      <c r="BG15" s="408" t="s">
        <v>266</v>
      </c>
      <c r="BH15" s="409"/>
      <c r="BI15" s="409"/>
      <c r="BJ15" s="409"/>
      <c r="BK15" s="409"/>
      <c r="BL15" s="409"/>
      <c r="BM15" s="409"/>
      <c r="BN15" s="409"/>
      <c r="BO15" s="409"/>
      <c r="BP15" s="409"/>
      <c r="BQ15" s="409"/>
      <c r="BR15" s="409"/>
      <c r="BS15" s="409"/>
      <c r="BT15" s="409"/>
      <c r="BU15" s="409"/>
      <c r="BV15" s="409"/>
      <c r="BW15" s="409"/>
      <c r="BX15" s="409"/>
      <c r="BY15" s="409"/>
      <c r="BZ15" s="409"/>
      <c r="CA15" s="409"/>
      <c r="CB15" s="410"/>
    </row>
    <row r="16" spans="1:80" ht="12.75" customHeight="1">
      <c r="A16" s="408"/>
      <c r="B16" s="409"/>
      <c r="C16" s="409"/>
      <c r="D16" s="410"/>
      <c r="E16" s="408"/>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10"/>
      <c r="AI16" s="408"/>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10"/>
      <c r="BG16" s="408" t="s">
        <v>267</v>
      </c>
      <c r="BH16" s="409"/>
      <c r="BI16" s="409"/>
      <c r="BJ16" s="409"/>
      <c r="BK16" s="409"/>
      <c r="BL16" s="409"/>
      <c r="BM16" s="409"/>
      <c r="BN16" s="409"/>
      <c r="BO16" s="409"/>
      <c r="BP16" s="409"/>
      <c r="BQ16" s="409"/>
      <c r="BR16" s="409"/>
      <c r="BS16" s="409"/>
      <c r="BT16" s="409"/>
      <c r="BU16" s="409"/>
      <c r="BV16" s="409"/>
      <c r="BW16" s="409"/>
      <c r="BX16" s="409"/>
      <c r="BY16" s="409"/>
      <c r="BZ16" s="409"/>
      <c r="CA16" s="409"/>
      <c r="CB16" s="410"/>
    </row>
    <row r="17" spans="1:80" ht="12.75" customHeight="1">
      <c r="A17" s="389"/>
      <c r="B17" s="359"/>
      <c r="C17" s="359"/>
      <c r="D17" s="390"/>
      <c r="E17" s="38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90"/>
      <c r="AI17" s="38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90"/>
      <c r="BG17" s="389" t="s">
        <v>268</v>
      </c>
      <c r="BH17" s="359"/>
      <c r="BI17" s="359"/>
      <c r="BJ17" s="359"/>
      <c r="BK17" s="359"/>
      <c r="BL17" s="359"/>
      <c r="BM17" s="359"/>
      <c r="BN17" s="359"/>
      <c r="BO17" s="359"/>
      <c r="BP17" s="359"/>
      <c r="BQ17" s="359"/>
      <c r="BR17" s="359"/>
      <c r="BS17" s="359"/>
      <c r="BT17" s="359"/>
      <c r="BU17" s="359"/>
      <c r="BV17" s="359"/>
      <c r="BW17" s="359"/>
      <c r="BX17" s="359"/>
      <c r="BY17" s="359"/>
      <c r="BZ17" s="359"/>
      <c r="CA17" s="359"/>
      <c r="CB17" s="390"/>
    </row>
    <row r="18" spans="1:80" ht="12.75" customHeight="1">
      <c r="A18" s="413">
        <v>1</v>
      </c>
      <c r="B18" s="414"/>
      <c r="C18" s="414"/>
      <c r="D18" s="415"/>
      <c r="E18" s="398" t="s">
        <v>269</v>
      </c>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400"/>
      <c r="AI18" s="422">
        <v>29.62</v>
      </c>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4"/>
      <c r="BG18" s="431" t="s">
        <v>270</v>
      </c>
      <c r="BH18" s="432"/>
      <c r="BI18" s="432"/>
      <c r="BJ18" s="432"/>
      <c r="BK18" s="432"/>
      <c r="BL18" s="432"/>
      <c r="BM18" s="432"/>
      <c r="BN18" s="432"/>
      <c r="BO18" s="432"/>
      <c r="BP18" s="432"/>
      <c r="BQ18" s="432"/>
      <c r="BR18" s="432"/>
      <c r="BS18" s="432"/>
      <c r="BT18" s="432"/>
      <c r="BU18" s="432"/>
      <c r="BV18" s="432"/>
      <c r="BW18" s="432"/>
      <c r="BX18" s="432"/>
      <c r="BY18" s="432"/>
      <c r="BZ18" s="432"/>
      <c r="CA18" s="432"/>
      <c r="CB18" s="433"/>
    </row>
    <row r="19" spans="1:80" ht="12.75" customHeight="1">
      <c r="A19" s="419"/>
      <c r="B19" s="420"/>
      <c r="C19" s="420"/>
      <c r="D19" s="421"/>
      <c r="E19" s="404" t="s">
        <v>271</v>
      </c>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6"/>
      <c r="AI19" s="428"/>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30"/>
      <c r="BG19" s="437"/>
      <c r="BH19" s="438"/>
      <c r="BI19" s="438"/>
      <c r="BJ19" s="438"/>
      <c r="BK19" s="438"/>
      <c r="BL19" s="438"/>
      <c r="BM19" s="438"/>
      <c r="BN19" s="438"/>
      <c r="BO19" s="438"/>
      <c r="BP19" s="438"/>
      <c r="BQ19" s="438"/>
      <c r="BR19" s="438"/>
      <c r="BS19" s="438"/>
      <c r="BT19" s="438"/>
      <c r="BU19" s="438"/>
      <c r="BV19" s="438"/>
      <c r="BW19" s="438"/>
      <c r="BX19" s="438"/>
      <c r="BY19" s="438"/>
      <c r="BZ19" s="438"/>
      <c r="CA19" s="438"/>
      <c r="CB19" s="439"/>
    </row>
    <row r="20" spans="1:80" ht="12.75" customHeight="1">
      <c r="A20" s="413" t="s">
        <v>272</v>
      </c>
      <c r="B20" s="414"/>
      <c r="C20" s="414"/>
      <c r="D20" s="415"/>
      <c r="E20" s="398" t="s">
        <v>273</v>
      </c>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400"/>
      <c r="AI20" s="422">
        <v>18.68</v>
      </c>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4"/>
      <c r="BG20" s="431" t="s">
        <v>270</v>
      </c>
      <c r="BH20" s="432"/>
      <c r="BI20" s="432"/>
      <c r="BJ20" s="432"/>
      <c r="BK20" s="432"/>
      <c r="BL20" s="432"/>
      <c r="BM20" s="432"/>
      <c r="BN20" s="432"/>
      <c r="BO20" s="432"/>
      <c r="BP20" s="432"/>
      <c r="BQ20" s="432"/>
      <c r="BR20" s="432"/>
      <c r="BS20" s="432"/>
      <c r="BT20" s="432"/>
      <c r="BU20" s="432"/>
      <c r="BV20" s="432"/>
      <c r="BW20" s="432"/>
      <c r="BX20" s="432"/>
      <c r="BY20" s="432"/>
      <c r="BZ20" s="432"/>
      <c r="CA20" s="432"/>
      <c r="CB20" s="433"/>
    </row>
    <row r="21" spans="1:80" ht="12.75" customHeight="1">
      <c r="A21" s="416"/>
      <c r="B21" s="417"/>
      <c r="C21" s="417"/>
      <c r="D21" s="418"/>
      <c r="E21" s="401" t="s">
        <v>274</v>
      </c>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3"/>
      <c r="AI21" s="425"/>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7"/>
      <c r="BG21" s="434"/>
      <c r="BH21" s="435"/>
      <c r="BI21" s="435"/>
      <c r="BJ21" s="435"/>
      <c r="BK21" s="435"/>
      <c r="BL21" s="435"/>
      <c r="BM21" s="435"/>
      <c r="BN21" s="435"/>
      <c r="BO21" s="435"/>
      <c r="BP21" s="435"/>
      <c r="BQ21" s="435"/>
      <c r="BR21" s="435"/>
      <c r="BS21" s="435"/>
      <c r="BT21" s="435"/>
      <c r="BU21" s="435"/>
      <c r="BV21" s="435"/>
      <c r="BW21" s="435"/>
      <c r="BX21" s="435"/>
      <c r="BY21" s="435"/>
      <c r="BZ21" s="435"/>
      <c r="CA21" s="435"/>
      <c r="CB21" s="436"/>
    </row>
    <row r="22" spans="1:80" ht="12.75" customHeight="1">
      <c r="A22" s="419"/>
      <c r="B22" s="420"/>
      <c r="C22" s="420"/>
      <c r="D22" s="421"/>
      <c r="E22" s="404" t="s">
        <v>275</v>
      </c>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6"/>
      <c r="AI22" s="428"/>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30"/>
      <c r="BG22" s="437"/>
      <c r="BH22" s="438"/>
      <c r="BI22" s="438"/>
      <c r="BJ22" s="438"/>
      <c r="BK22" s="438"/>
      <c r="BL22" s="438"/>
      <c r="BM22" s="438"/>
      <c r="BN22" s="438"/>
      <c r="BO22" s="438"/>
      <c r="BP22" s="438"/>
      <c r="BQ22" s="438"/>
      <c r="BR22" s="438"/>
      <c r="BS22" s="438"/>
      <c r="BT22" s="438"/>
      <c r="BU22" s="438"/>
      <c r="BV22" s="438"/>
      <c r="BW22" s="438"/>
      <c r="BX22" s="438"/>
      <c r="BY22" s="438"/>
      <c r="BZ22" s="438"/>
      <c r="CA22" s="438"/>
      <c r="CB22" s="439"/>
    </row>
    <row r="23" spans="1:80" ht="12.75" customHeight="1">
      <c r="A23" s="413" t="s">
        <v>276</v>
      </c>
      <c r="B23" s="414"/>
      <c r="C23" s="414"/>
      <c r="D23" s="415"/>
      <c r="E23" s="398" t="s">
        <v>277</v>
      </c>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400"/>
      <c r="AI23" s="448">
        <v>0.63</v>
      </c>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50"/>
      <c r="BG23" s="398"/>
      <c r="BH23" s="399"/>
      <c r="BI23" s="399"/>
      <c r="BJ23" s="399"/>
      <c r="BK23" s="399"/>
      <c r="BL23" s="399"/>
      <c r="BM23" s="399"/>
      <c r="BN23" s="399"/>
      <c r="BO23" s="399"/>
      <c r="BP23" s="399"/>
      <c r="BQ23" s="399"/>
      <c r="BR23" s="399"/>
      <c r="BS23" s="399"/>
      <c r="BT23" s="399"/>
      <c r="BU23" s="399"/>
      <c r="BV23" s="399"/>
      <c r="BW23" s="399"/>
      <c r="BX23" s="399"/>
      <c r="BY23" s="399"/>
      <c r="BZ23" s="399"/>
      <c r="CA23" s="399"/>
      <c r="CB23" s="400"/>
    </row>
    <row r="24" spans="1:80" ht="12.75" customHeight="1">
      <c r="A24" s="416"/>
      <c r="B24" s="417"/>
      <c r="C24" s="417"/>
      <c r="D24" s="418"/>
      <c r="E24" s="401" t="s">
        <v>278</v>
      </c>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3"/>
      <c r="AI24" s="451"/>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3"/>
      <c r="BG24" s="401"/>
      <c r="BH24" s="402"/>
      <c r="BI24" s="402"/>
      <c r="BJ24" s="402"/>
      <c r="BK24" s="402"/>
      <c r="BL24" s="402"/>
      <c r="BM24" s="402"/>
      <c r="BN24" s="402"/>
      <c r="BO24" s="402"/>
      <c r="BP24" s="402"/>
      <c r="BQ24" s="402"/>
      <c r="BR24" s="402"/>
      <c r="BS24" s="402"/>
      <c r="BT24" s="402"/>
      <c r="BU24" s="402"/>
      <c r="BV24" s="402"/>
      <c r="BW24" s="402"/>
      <c r="BX24" s="402"/>
      <c r="BY24" s="402"/>
      <c r="BZ24" s="402"/>
      <c r="CA24" s="402"/>
      <c r="CB24" s="403"/>
    </row>
    <row r="25" spans="1:80" ht="12.75" customHeight="1">
      <c r="A25" s="416"/>
      <c r="B25" s="417"/>
      <c r="C25" s="417"/>
      <c r="D25" s="418"/>
      <c r="E25" s="401" t="s">
        <v>279</v>
      </c>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3"/>
      <c r="AI25" s="451"/>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3"/>
      <c r="BG25" s="401"/>
      <c r="BH25" s="402"/>
      <c r="BI25" s="402"/>
      <c r="BJ25" s="402"/>
      <c r="BK25" s="402"/>
      <c r="BL25" s="402"/>
      <c r="BM25" s="402"/>
      <c r="BN25" s="402"/>
      <c r="BO25" s="402"/>
      <c r="BP25" s="402"/>
      <c r="BQ25" s="402"/>
      <c r="BR25" s="402"/>
      <c r="BS25" s="402"/>
      <c r="BT25" s="402"/>
      <c r="BU25" s="402"/>
      <c r="BV25" s="402"/>
      <c r="BW25" s="402"/>
      <c r="BX25" s="402"/>
      <c r="BY25" s="402"/>
      <c r="BZ25" s="402"/>
      <c r="CA25" s="402"/>
      <c r="CB25" s="403"/>
    </row>
    <row r="26" spans="1:80" ht="12.75" customHeight="1">
      <c r="A26" s="419"/>
      <c r="B26" s="420"/>
      <c r="C26" s="420"/>
      <c r="D26" s="421"/>
      <c r="E26" s="404" t="s">
        <v>280</v>
      </c>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6"/>
      <c r="AI26" s="454"/>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6"/>
      <c r="BG26" s="404"/>
      <c r="BH26" s="405"/>
      <c r="BI26" s="405"/>
      <c r="BJ26" s="405"/>
      <c r="BK26" s="405"/>
      <c r="BL26" s="405"/>
      <c r="BM26" s="405"/>
      <c r="BN26" s="405"/>
      <c r="BO26" s="405"/>
      <c r="BP26" s="405"/>
      <c r="BQ26" s="405"/>
      <c r="BR26" s="405"/>
      <c r="BS26" s="405"/>
      <c r="BT26" s="405"/>
      <c r="BU26" s="405"/>
      <c r="BV26" s="405"/>
      <c r="BW26" s="405"/>
      <c r="BX26" s="405"/>
      <c r="BY26" s="405"/>
      <c r="BZ26" s="405"/>
      <c r="CA26" s="405"/>
      <c r="CB26" s="406"/>
    </row>
    <row r="27" spans="1:80" ht="12.75" customHeight="1">
      <c r="A27" s="413" t="s">
        <v>281</v>
      </c>
      <c r="B27" s="414"/>
      <c r="C27" s="414"/>
      <c r="D27" s="415"/>
      <c r="E27" s="398" t="s">
        <v>282</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400"/>
      <c r="AI27" s="447">
        <v>23</v>
      </c>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4"/>
      <c r="BG27" s="398"/>
      <c r="BH27" s="399"/>
      <c r="BI27" s="399"/>
      <c r="BJ27" s="399"/>
      <c r="BK27" s="399"/>
      <c r="BL27" s="399"/>
      <c r="BM27" s="399"/>
      <c r="BN27" s="399"/>
      <c r="BO27" s="399"/>
      <c r="BP27" s="399"/>
      <c r="BQ27" s="399"/>
      <c r="BR27" s="399"/>
      <c r="BS27" s="399"/>
      <c r="BT27" s="399"/>
      <c r="BU27" s="399"/>
      <c r="BV27" s="399"/>
      <c r="BW27" s="399"/>
      <c r="BX27" s="399"/>
      <c r="BY27" s="399"/>
      <c r="BZ27" s="399"/>
      <c r="CA27" s="399"/>
      <c r="CB27" s="400"/>
    </row>
    <row r="28" spans="1:80" ht="12.75" customHeight="1">
      <c r="A28" s="416"/>
      <c r="B28" s="417"/>
      <c r="C28" s="417"/>
      <c r="D28" s="418"/>
      <c r="E28" s="401" t="s">
        <v>283</v>
      </c>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3"/>
      <c r="AI28" s="425"/>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7"/>
      <c r="BG28" s="401"/>
      <c r="BH28" s="402"/>
      <c r="BI28" s="402"/>
      <c r="BJ28" s="402"/>
      <c r="BK28" s="402"/>
      <c r="BL28" s="402"/>
      <c r="BM28" s="402"/>
      <c r="BN28" s="402"/>
      <c r="BO28" s="402"/>
      <c r="BP28" s="402"/>
      <c r="BQ28" s="402"/>
      <c r="BR28" s="402"/>
      <c r="BS28" s="402"/>
      <c r="BT28" s="402"/>
      <c r="BU28" s="402"/>
      <c r="BV28" s="402"/>
      <c r="BW28" s="402"/>
      <c r="BX28" s="402"/>
      <c r="BY28" s="402"/>
      <c r="BZ28" s="402"/>
      <c r="CA28" s="402"/>
      <c r="CB28" s="403"/>
    </row>
    <row r="29" spans="1:80" ht="12.75" customHeight="1">
      <c r="A29" s="419"/>
      <c r="B29" s="420"/>
      <c r="C29" s="420"/>
      <c r="D29" s="421"/>
      <c r="E29" s="404"/>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6"/>
      <c r="AI29" s="428"/>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30"/>
      <c r="BG29" s="404"/>
      <c r="BH29" s="405"/>
      <c r="BI29" s="405"/>
      <c r="BJ29" s="405"/>
      <c r="BK29" s="405"/>
      <c r="BL29" s="405"/>
      <c r="BM29" s="405"/>
      <c r="BN29" s="405"/>
      <c r="BO29" s="405"/>
      <c r="BP29" s="405"/>
      <c r="BQ29" s="405"/>
      <c r="BR29" s="405"/>
      <c r="BS29" s="405"/>
      <c r="BT29" s="405"/>
      <c r="BU29" s="405"/>
      <c r="BV29" s="405"/>
      <c r="BW29" s="405"/>
      <c r="BX29" s="405"/>
      <c r="BY29" s="405"/>
      <c r="BZ29" s="405"/>
      <c r="CA29" s="405"/>
      <c r="CB29" s="406"/>
    </row>
    <row r="30" spans="1:80" ht="15" customHeight="1">
      <c r="A30" s="440" t="s">
        <v>284</v>
      </c>
      <c r="B30" s="440"/>
      <c r="C30" s="440"/>
      <c r="D30" s="440"/>
      <c r="E30" s="440" t="s">
        <v>285</v>
      </c>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1">
        <v>48</v>
      </c>
      <c r="AJ30" s="442"/>
      <c r="AK30" s="442"/>
      <c r="AL30" s="442"/>
      <c r="AM30" s="442"/>
      <c r="AN30" s="442"/>
      <c r="AO30" s="442"/>
      <c r="AP30" s="442"/>
      <c r="AQ30" s="442"/>
      <c r="AR30" s="442"/>
      <c r="AS30" s="442"/>
      <c r="AT30" s="442"/>
      <c r="AU30" s="442"/>
      <c r="AV30" s="442"/>
      <c r="AW30" s="442"/>
      <c r="AX30" s="442"/>
      <c r="AY30" s="442"/>
      <c r="AZ30" s="442"/>
      <c r="BA30" s="442"/>
      <c r="BB30" s="442"/>
      <c r="BC30" s="442"/>
      <c r="BD30" s="442"/>
      <c r="BE30" s="442"/>
      <c r="BF30" s="443"/>
      <c r="BG30" s="444" t="s">
        <v>270</v>
      </c>
      <c r="BH30" s="445"/>
      <c r="BI30" s="445"/>
      <c r="BJ30" s="445"/>
      <c r="BK30" s="445"/>
      <c r="BL30" s="445"/>
      <c r="BM30" s="445"/>
      <c r="BN30" s="445"/>
      <c r="BO30" s="445"/>
      <c r="BP30" s="445"/>
      <c r="BQ30" s="445"/>
      <c r="BR30" s="445"/>
      <c r="BS30" s="445"/>
      <c r="BT30" s="445"/>
      <c r="BU30" s="445"/>
      <c r="BV30" s="445"/>
      <c r="BW30" s="445"/>
      <c r="BX30" s="445"/>
      <c r="BY30" s="445"/>
      <c r="BZ30" s="445"/>
      <c r="CA30" s="445"/>
      <c r="CB30" s="446"/>
    </row>
    <row r="31" spans="1:80" ht="15" customHeight="1">
      <c r="A31" s="440" t="s">
        <v>286</v>
      </c>
      <c r="B31" s="440"/>
      <c r="C31" s="440"/>
      <c r="D31" s="440"/>
      <c r="E31" s="440" t="s">
        <v>287</v>
      </c>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1">
        <v>18.5</v>
      </c>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3"/>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row>
    <row r="32" spans="1:80" ht="12.75" customHeight="1">
      <c r="A32" s="413" t="s">
        <v>288</v>
      </c>
      <c r="B32" s="414"/>
      <c r="C32" s="414"/>
      <c r="D32" s="415"/>
      <c r="E32" s="398" t="s">
        <v>289</v>
      </c>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400"/>
      <c r="AI32" s="422">
        <v>5</v>
      </c>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4"/>
      <c r="BG32" s="431" t="s">
        <v>290</v>
      </c>
      <c r="BH32" s="432"/>
      <c r="BI32" s="432"/>
      <c r="BJ32" s="432"/>
      <c r="BK32" s="432"/>
      <c r="BL32" s="432"/>
      <c r="BM32" s="432"/>
      <c r="BN32" s="432"/>
      <c r="BO32" s="432"/>
      <c r="BP32" s="432"/>
      <c r="BQ32" s="432"/>
      <c r="BR32" s="432"/>
      <c r="BS32" s="432"/>
      <c r="BT32" s="432"/>
      <c r="BU32" s="432"/>
      <c r="BV32" s="432"/>
      <c r="BW32" s="432"/>
      <c r="BX32" s="432"/>
      <c r="BY32" s="432"/>
      <c r="BZ32" s="432"/>
      <c r="CA32" s="432"/>
      <c r="CB32" s="433"/>
    </row>
    <row r="33" spans="1:80" ht="12.75" customHeight="1">
      <c r="A33" s="416"/>
      <c r="B33" s="417"/>
      <c r="C33" s="417"/>
      <c r="D33" s="418"/>
      <c r="E33" s="401" t="s">
        <v>291</v>
      </c>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3"/>
      <c r="AI33" s="425"/>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7"/>
      <c r="BG33" s="434"/>
      <c r="BH33" s="435"/>
      <c r="BI33" s="435"/>
      <c r="BJ33" s="435"/>
      <c r="BK33" s="435"/>
      <c r="BL33" s="435"/>
      <c r="BM33" s="435"/>
      <c r="BN33" s="435"/>
      <c r="BO33" s="435"/>
      <c r="BP33" s="435"/>
      <c r="BQ33" s="435"/>
      <c r="BR33" s="435"/>
      <c r="BS33" s="435"/>
      <c r="BT33" s="435"/>
      <c r="BU33" s="435"/>
      <c r="BV33" s="435"/>
      <c r="BW33" s="435"/>
      <c r="BX33" s="435"/>
      <c r="BY33" s="435"/>
      <c r="BZ33" s="435"/>
      <c r="CA33" s="435"/>
      <c r="CB33" s="436"/>
    </row>
    <row r="34" spans="1:80" ht="12.75" customHeight="1">
      <c r="A34" s="419"/>
      <c r="B34" s="420"/>
      <c r="C34" s="420"/>
      <c r="D34" s="421"/>
      <c r="E34" s="404" t="s">
        <v>292</v>
      </c>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6"/>
      <c r="AI34" s="428"/>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30"/>
      <c r="BG34" s="437"/>
      <c r="BH34" s="438"/>
      <c r="BI34" s="438"/>
      <c r="BJ34" s="438"/>
      <c r="BK34" s="438"/>
      <c r="BL34" s="438"/>
      <c r="BM34" s="438"/>
      <c r="BN34" s="438"/>
      <c r="BO34" s="438"/>
      <c r="BP34" s="438"/>
      <c r="BQ34" s="438"/>
      <c r="BR34" s="438"/>
      <c r="BS34" s="438"/>
      <c r="BT34" s="438"/>
      <c r="BU34" s="438"/>
      <c r="BV34" s="438"/>
      <c r="BW34" s="438"/>
      <c r="BX34" s="438"/>
      <c r="BY34" s="438"/>
      <c r="BZ34" s="438"/>
      <c r="CA34" s="438"/>
      <c r="CB34" s="439"/>
    </row>
    <row r="35" spans="1:80" ht="12.75" customHeight="1">
      <c r="A35" s="413" t="s">
        <v>293</v>
      </c>
      <c r="B35" s="414"/>
      <c r="C35" s="414"/>
      <c r="D35" s="415"/>
      <c r="E35" s="398" t="s">
        <v>289</v>
      </c>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400"/>
      <c r="AI35" s="422">
        <v>7</v>
      </c>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4"/>
      <c r="BG35" s="431" t="s">
        <v>290</v>
      </c>
      <c r="BH35" s="432"/>
      <c r="BI35" s="432"/>
      <c r="BJ35" s="432"/>
      <c r="BK35" s="432"/>
      <c r="BL35" s="432"/>
      <c r="BM35" s="432"/>
      <c r="BN35" s="432"/>
      <c r="BO35" s="432"/>
      <c r="BP35" s="432"/>
      <c r="BQ35" s="432"/>
      <c r="BR35" s="432"/>
      <c r="BS35" s="432"/>
      <c r="BT35" s="432"/>
      <c r="BU35" s="432"/>
      <c r="BV35" s="432"/>
      <c r="BW35" s="432"/>
      <c r="BX35" s="432"/>
      <c r="BY35" s="432"/>
      <c r="BZ35" s="432"/>
      <c r="CA35" s="432"/>
      <c r="CB35" s="433"/>
    </row>
    <row r="36" spans="1:80" ht="12.75" customHeight="1">
      <c r="A36" s="416"/>
      <c r="B36" s="417"/>
      <c r="C36" s="417"/>
      <c r="D36" s="418"/>
      <c r="E36" s="401" t="s">
        <v>291</v>
      </c>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3"/>
      <c r="AI36" s="425"/>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7"/>
      <c r="BG36" s="434"/>
      <c r="BH36" s="435"/>
      <c r="BI36" s="435"/>
      <c r="BJ36" s="435"/>
      <c r="BK36" s="435"/>
      <c r="BL36" s="435"/>
      <c r="BM36" s="435"/>
      <c r="BN36" s="435"/>
      <c r="BO36" s="435"/>
      <c r="BP36" s="435"/>
      <c r="BQ36" s="435"/>
      <c r="BR36" s="435"/>
      <c r="BS36" s="435"/>
      <c r="BT36" s="435"/>
      <c r="BU36" s="435"/>
      <c r="BV36" s="435"/>
      <c r="BW36" s="435"/>
      <c r="BX36" s="435"/>
      <c r="BY36" s="435"/>
      <c r="BZ36" s="435"/>
      <c r="CA36" s="435"/>
      <c r="CB36" s="436"/>
    </row>
    <row r="37" spans="1:80" ht="12.75" customHeight="1">
      <c r="A37" s="419"/>
      <c r="B37" s="420"/>
      <c r="C37" s="420"/>
      <c r="D37" s="421"/>
      <c r="E37" s="404" t="s">
        <v>294</v>
      </c>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6"/>
      <c r="AI37" s="428"/>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30"/>
      <c r="BG37" s="437"/>
      <c r="BH37" s="438"/>
      <c r="BI37" s="438"/>
      <c r="BJ37" s="438"/>
      <c r="BK37" s="438"/>
      <c r="BL37" s="438"/>
      <c r="BM37" s="438"/>
      <c r="BN37" s="438"/>
      <c r="BO37" s="438"/>
      <c r="BP37" s="438"/>
      <c r="BQ37" s="438"/>
      <c r="BR37" s="438"/>
      <c r="BS37" s="438"/>
      <c r="BT37" s="438"/>
      <c r="BU37" s="438"/>
      <c r="BV37" s="438"/>
      <c r="BW37" s="438"/>
      <c r="BX37" s="438"/>
      <c r="BY37" s="438"/>
      <c r="BZ37" s="438"/>
      <c r="CA37" s="438"/>
      <c r="CB37" s="439"/>
    </row>
    <row r="54" spans="1:80" s="193" customFormat="1" ht="11.25" customHeight="1">
      <c r="A54" s="200"/>
      <c r="B54" s="200"/>
      <c r="C54" s="200"/>
      <c r="D54" s="200"/>
      <c r="E54" s="200"/>
      <c r="F54" s="200"/>
      <c r="G54" s="200"/>
      <c r="H54" s="200"/>
      <c r="I54" s="200"/>
      <c r="J54" s="200"/>
      <c r="K54" s="200"/>
      <c r="L54" s="200"/>
      <c r="M54" s="200"/>
      <c r="N54" s="200"/>
      <c r="O54" s="200"/>
      <c r="P54" s="200"/>
      <c r="Q54" s="200"/>
      <c r="R54" s="200"/>
    </row>
    <row r="55" spans="1:80" s="193" customFormat="1" ht="11.25" customHeight="1">
      <c r="A55" s="412" t="s">
        <v>295</v>
      </c>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c r="BG55" s="412"/>
      <c r="BH55" s="412"/>
      <c r="BI55" s="412"/>
      <c r="BJ55" s="412"/>
      <c r="BK55" s="412"/>
      <c r="BL55" s="412"/>
      <c r="BM55" s="412"/>
      <c r="BN55" s="412"/>
      <c r="BO55" s="412"/>
      <c r="BP55" s="412"/>
      <c r="BQ55" s="412"/>
      <c r="BR55" s="412"/>
      <c r="BS55" s="412"/>
      <c r="BT55" s="412"/>
      <c r="BU55" s="412"/>
      <c r="BV55" s="412"/>
      <c r="BW55" s="412"/>
      <c r="BX55" s="412"/>
      <c r="BY55" s="412"/>
      <c r="BZ55" s="412"/>
      <c r="CA55" s="412"/>
      <c r="CB55" s="412"/>
    </row>
    <row r="56" spans="1:80" s="193" customFormat="1" ht="11.25">
      <c r="A56" s="412"/>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c r="BE56" s="412"/>
      <c r="BF56" s="412"/>
      <c r="BG56" s="412"/>
      <c r="BH56" s="412"/>
      <c r="BI56" s="412"/>
      <c r="BJ56" s="412"/>
      <c r="BK56" s="412"/>
      <c r="BL56" s="412"/>
      <c r="BM56" s="412"/>
      <c r="BN56" s="412"/>
      <c r="BO56" s="412"/>
      <c r="BP56" s="412"/>
      <c r="BQ56" s="412"/>
      <c r="BR56" s="412"/>
      <c r="BS56" s="412"/>
      <c r="BT56" s="412"/>
      <c r="BU56" s="412"/>
      <c r="BV56" s="412"/>
      <c r="BW56" s="412"/>
      <c r="BX56" s="412"/>
      <c r="BY56" s="412"/>
      <c r="BZ56" s="412"/>
      <c r="CA56" s="412"/>
      <c r="CB56" s="412"/>
    </row>
    <row r="57" spans="1:80" s="193" customFormat="1" ht="11.25">
      <c r="A57" s="412"/>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row>
    <row r="58" spans="1:80" s="193" customFormat="1" ht="11.25">
      <c r="A58" s="412"/>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row>
    <row r="59" spans="1:80" s="193" customFormat="1" ht="11.25">
      <c r="A59" s="412"/>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row>
    <row r="60" spans="1:80" s="193" customFormat="1" ht="11.25">
      <c r="A60" s="412"/>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row>
    <row r="61" spans="1:80" s="193" customFormat="1" ht="11.25">
      <c r="A61" s="412"/>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row>
    <row r="62" spans="1:80" s="193" customFormat="1" ht="11.25">
      <c r="A62" s="412"/>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2"/>
      <c r="BP62" s="412"/>
      <c r="BQ62" s="412"/>
      <c r="BR62" s="412"/>
      <c r="BS62" s="412"/>
      <c r="BT62" s="412"/>
      <c r="BU62" s="412"/>
      <c r="BV62" s="412"/>
      <c r="BW62" s="412"/>
      <c r="BX62" s="412"/>
      <c r="BY62" s="412"/>
      <c r="BZ62" s="412"/>
      <c r="CA62" s="412"/>
      <c r="CB62" s="412"/>
    </row>
    <row r="63" spans="1:80" s="193" customFormat="1" ht="11.25">
      <c r="A63" s="412"/>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2"/>
      <c r="AY63" s="412"/>
      <c r="AZ63" s="412"/>
      <c r="BA63" s="412"/>
      <c r="BB63" s="412"/>
      <c r="BC63" s="412"/>
      <c r="BD63" s="412"/>
      <c r="BE63" s="412"/>
      <c r="BF63" s="412"/>
      <c r="BG63" s="412"/>
      <c r="BH63" s="412"/>
      <c r="BI63" s="412"/>
      <c r="BJ63" s="412"/>
      <c r="BK63" s="412"/>
      <c r="BL63" s="412"/>
      <c r="BM63" s="412"/>
      <c r="BN63" s="412"/>
      <c r="BO63" s="412"/>
      <c r="BP63" s="412"/>
      <c r="BQ63" s="412"/>
      <c r="BR63" s="412"/>
      <c r="BS63" s="412"/>
      <c r="BT63" s="412"/>
      <c r="BU63" s="412"/>
      <c r="BV63" s="412"/>
      <c r="BW63" s="412"/>
      <c r="BX63" s="412"/>
      <c r="BY63" s="412"/>
      <c r="BZ63" s="412"/>
      <c r="CA63" s="412"/>
      <c r="CB63" s="412"/>
    </row>
  </sheetData>
  <mergeCells count="69">
    <mergeCell ref="A6:CB6"/>
    <mergeCell ref="A7:CB7"/>
    <mergeCell ref="D9:BY9"/>
    <mergeCell ref="D10:BY10"/>
    <mergeCell ref="A13:D13"/>
    <mergeCell ref="E13:AH13"/>
    <mergeCell ref="AI13:BF13"/>
    <mergeCell ref="BG13:CB13"/>
    <mergeCell ref="A14:D14"/>
    <mergeCell ref="E14:AH14"/>
    <mergeCell ref="AI14:BF14"/>
    <mergeCell ref="BG14:CB14"/>
    <mergeCell ref="A15:D15"/>
    <mergeCell ref="E15:AH15"/>
    <mergeCell ref="AI15:BF15"/>
    <mergeCell ref="BG15:CB15"/>
    <mergeCell ref="A16:D16"/>
    <mergeCell ref="E16:AH16"/>
    <mergeCell ref="AI16:BF16"/>
    <mergeCell ref="BG16:CB16"/>
    <mergeCell ref="A17:D17"/>
    <mergeCell ref="E17:AH17"/>
    <mergeCell ref="AI17:BF17"/>
    <mergeCell ref="BG17:CB17"/>
    <mergeCell ref="A18:D19"/>
    <mergeCell ref="E18:AH18"/>
    <mergeCell ref="AI18:BF19"/>
    <mergeCell ref="BG18:CB19"/>
    <mergeCell ref="E19:AH19"/>
    <mergeCell ref="E22:AH22"/>
    <mergeCell ref="A23:D26"/>
    <mergeCell ref="E23:AH23"/>
    <mergeCell ref="AI23:BF26"/>
    <mergeCell ref="BG23:CB26"/>
    <mergeCell ref="E24:AH24"/>
    <mergeCell ref="E25:AH25"/>
    <mergeCell ref="E26:AH26"/>
    <mergeCell ref="A20:D22"/>
    <mergeCell ref="E20:AH20"/>
    <mergeCell ref="AI20:BF22"/>
    <mergeCell ref="BG20:CB22"/>
    <mergeCell ref="E21:AH21"/>
    <mergeCell ref="A27:D29"/>
    <mergeCell ref="E27:AH27"/>
    <mergeCell ref="AI27:BF29"/>
    <mergeCell ref="BG27:CB29"/>
    <mergeCell ref="E28:AH28"/>
    <mergeCell ref="E29:AH29"/>
    <mergeCell ref="A30:D30"/>
    <mergeCell ref="E30:AH30"/>
    <mergeCell ref="AI30:BF30"/>
    <mergeCell ref="BG30:CB30"/>
    <mergeCell ref="A31:D31"/>
    <mergeCell ref="E31:AH31"/>
    <mergeCell ref="AI31:BF31"/>
    <mergeCell ref="BG31:CB31"/>
    <mergeCell ref="A32:D34"/>
    <mergeCell ref="E32:AH32"/>
    <mergeCell ref="AI32:BF34"/>
    <mergeCell ref="BG32:CB34"/>
    <mergeCell ref="E33:AH33"/>
    <mergeCell ref="E34:AH34"/>
    <mergeCell ref="A55:CB63"/>
    <mergeCell ref="A35:D37"/>
    <mergeCell ref="E35:AH35"/>
    <mergeCell ref="AI35:BF37"/>
    <mergeCell ref="BG35:CB37"/>
    <mergeCell ref="E36:AH36"/>
    <mergeCell ref="E37:AH37"/>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L127"/>
  <sheetViews>
    <sheetView topLeftCell="A19" workbookViewId="0">
      <selection activeCell="CI20" sqref="CI20"/>
    </sheetView>
  </sheetViews>
  <sheetFormatPr defaultColWidth="1.42578125" defaultRowHeight="12.75"/>
  <cols>
    <col min="1" max="16384" width="1.42578125" style="203"/>
  </cols>
  <sheetData>
    <row r="1" spans="1:64" s="180" customFormat="1" ht="11.25">
      <c r="BL1" s="181" t="s">
        <v>166</v>
      </c>
    </row>
    <row r="2" spans="1:64" s="180" customFormat="1" ht="11.25">
      <c r="BL2" s="181" t="s">
        <v>167</v>
      </c>
    </row>
    <row r="5" spans="1:64" s="204" customFormat="1" ht="16.5">
      <c r="A5" s="505" t="s">
        <v>296</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row>
    <row r="6" spans="1:64" s="205" customFormat="1" ht="16.5">
      <c r="A6" s="506" t="s">
        <v>0</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6"/>
      <c r="BJ6" s="506"/>
      <c r="BK6" s="506"/>
      <c r="BL6" s="506"/>
    </row>
    <row r="7" spans="1:64" s="190" customFormat="1" ht="10.5">
      <c r="A7" s="351" t="s">
        <v>297</v>
      </c>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row>
    <row r="10" spans="1:64">
      <c r="A10" s="502" t="s">
        <v>298</v>
      </c>
      <c r="B10" s="503"/>
      <c r="C10" s="503"/>
      <c r="D10" s="503"/>
      <c r="E10" s="503"/>
      <c r="F10" s="503"/>
      <c r="G10" s="503"/>
      <c r="H10" s="503"/>
      <c r="I10" s="503"/>
      <c r="J10" s="503"/>
      <c r="K10" s="503"/>
      <c r="L10" s="503"/>
      <c r="M10" s="503"/>
      <c r="N10" s="503"/>
      <c r="O10" s="503"/>
      <c r="P10" s="503"/>
      <c r="Q10" s="503"/>
      <c r="R10" s="503"/>
      <c r="S10" s="503"/>
      <c r="T10" s="504"/>
      <c r="U10" s="507" t="s">
        <v>261</v>
      </c>
      <c r="V10" s="508"/>
      <c r="W10" s="508"/>
      <c r="X10" s="508"/>
      <c r="Y10" s="508"/>
      <c r="Z10" s="508"/>
      <c r="AA10" s="508"/>
      <c r="AB10" s="508"/>
      <c r="AC10" s="508"/>
      <c r="AD10" s="508"/>
      <c r="AE10" s="508"/>
      <c r="AF10" s="508"/>
      <c r="AG10" s="508"/>
      <c r="AH10" s="508"/>
      <c r="AI10" s="508"/>
      <c r="AJ10" s="509"/>
      <c r="AK10" s="502" t="s">
        <v>299</v>
      </c>
      <c r="AL10" s="503"/>
      <c r="AM10" s="503"/>
      <c r="AN10" s="503"/>
      <c r="AO10" s="503"/>
      <c r="AP10" s="503"/>
      <c r="AQ10" s="503"/>
      <c r="AR10" s="503"/>
      <c r="AS10" s="504"/>
      <c r="AT10" s="502" t="s">
        <v>300</v>
      </c>
      <c r="AU10" s="503"/>
      <c r="AV10" s="503"/>
      <c r="AW10" s="503"/>
      <c r="AX10" s="503"/>
      <c r="AY10" s="503"/>
      <c r="AZ10" s="503"/>
      <c r="BA10" s="503"/>
      <c r="BB10" s="503"/>
      <c r="BC10" s="504"/>
      <c r="BD10" s="502" t="s">
        <v>301</v>
      </c>
      <c r="BE10" s="503"/>
      <c r="BF10" s="503"/>
      <c r="BG10" s="503"/>
      <c r="BH10" s="503"/>
      <c r="BI10" s="503"/>
      <c r="BJ10" s="503"/>
      <c r="BK10" s="503"/>
      <c r="BL10" s="504"/>
    </row>
    <row r="11" spans="1:64">
      <c r="A11" s="499" t="s">
        <v>302</v>
      </c>
      <c r="B11" s="500"/>
      <c r="C11" s="500"/>
      <c r="D11" s="500"/>
      <c r="E11" s="500"/>
      <c r="F11" s="500"/>
      <c r="G11" s="500"/>
      <c r="H11" s="500"/>
      <c r="I11" s="500"/>
      <c r="J11" s="500"/>
      <c r="K11" s="500"/>
      <c r="L11" s="500"/>
      <c r="M11" s="500"/>
      <c r="N11" s="500"/>
      <c r="O11" s="500"/>
      <c r="P11" s="500"/>
      <c r="Q11" s="500"/>
      <c r="R11" s="500"/>
      <c r="S11" s="500"/>
      <c r="T11" s="501"/>
      <c r="U11" s="502" t="s">
        <v>303</v>
      </c>
      <c r="V11" s="503"/>
      <c r="W11" s="503"/>
      <c r="X11" s="503"/>
      <c r="Y11" s="503"/>
      <c r="Z11" s="503"/>
      <c r="AA11" s="503"/>
      <c r="AB11" s="503"/>
      <c r="AC11" s="502" t="s">
        <v>304</v>
      </c>
      <c r="AD11" s="503"/>
      <c r="AE11" s="503"/>
      <c r="AF11" s="503"/>
      <c r="AG11" s="503"/>
      <c r="AH11" s="503"/>
      <c r="AI11" s="503"/>
      <c r="AJ11" s="504"/>
      <c r="AK11" s="499"/>
      <c r="AL11" s="500"/>
      <c r="AM11" s="500"/>
      <c r="AN11" s="500"/>
      <c r="AO11" s="500"/>
      <c r="AP11" s="500"/>
      <c r="AQ11" s="500"/>
      <c r="AR11" s="500"/>
      <c r="AS11" s="501"/>
      <c r="AT11" s="499"/>
      <c r="AU11" s="500"/>
      <c r="AV11" s="500"/>
      <c r="AW11" s="500"/>
      <c r="AX11" s="500"/>
      <c r="AY11" s="500"/>
      <c r="AZ11" s="500"/>
      <c r="BA11" s="500"/>
      <c r="BB11" s="500"/>
      <c r="BC11" s="501"/>
      <c r="BD11" s="499" t="s">
        <v>305</v>
      </c>
      <c r="BE11" s="500"/>
      <c r="BF11" s="500"/>
      <c r="BG11" s="500"/>
      <c r="BH11" s="500"/>
      <c r="BI11" s="500"/>
      <c r="BJ11" s="500"/>
      <c r="BK11" s="500"/>
      <c r="BL11" s="501"/>
    </row>
    <row r="12" spans="1:64">
      <c r="A12" s="497" t="s">
        <v>306</v>
      </c>
      <c r="B12" s="458"/>
      <c r="C12" s="458"/>
      <c r="D12" s="458"/>
      <c r="E12" s="458"/>
      <c r="F12" s="458"/>
      <c r="G12" s="458"/>
      <c r="H12" s="458"/>
      <c r="I12" s="458"/>
      <c r="J12" s="458"/>
      <c r="K12" s="458"/>
      <c r="L12" s="458"/>
      <c r="M12" s="458"/>
      <c r="N12" s="458"/>
      <c r="O12" s="458"/>
      <c r="P12" s="458"/>
      <c r="Q12" s="458"/>
      <c r="R12" s="458"/>
      <c r="S12" s="458"/>
      <c r="T12" s="498"/>
      <c r="U12" s="497" t="s">
        <v>307</v>
      </c>
      <c r="V12" s="458"/>
      <c r="W12" s="458"/>
      <c r="X12" s="458"/>
      <c r="Y12" s="458"/>
      <c r="Z12" s="458"/>
      <c r="AA12" s="458"/>
      <c r="AB12" s="458"/>
      <c r="AC12" s="497" t="s">
        <v>308</v>
      </c>
      <c r="AD12" s="458"/>
      <c r="AE12" s="458"/>
      <c r="AF12" s="458"/>
      <c r="AG12" s="458"/>
      <c r="AH12" s="458"/>
      <c r="AI12" s="458"/>
      <c r="AJ12" s="498"/>
      <c r="AK12" s="497"/>
      <c r="AL12" s="458"/>
      <c r="AM12" s="458"/>
      <c r="AN12" s="458"/>
      <c r="AO12" s="458"/>
      <c r="AP12" s="458"/>
      <c r="AQ12" s="458"/>
      <c r="AR12" s="458"/>
      <c r="AS12" s="498"/>
      <c r="AT12" s="497"/>
      <c r="AU12" s="458"/>
      <c r="AV12" s="458"/>
      <c r="AW12" s="458"/>
      <c r="AX12" s="458"/>
      <c r="AY12" s="458"/>
      <c r="AZ12" s="458"/>
      <c r="BA12" s="458"/>
      <c r="BB12" s="458"/>
      <c r="BC12" s="498"/>
      <c r="BD12" s="497"/>
      <c r="BE12" s="458"/>
      <c r="BF12" s="458"/>
      <c r="BG12" s="458"/>
      <c r="BH12" s="458"/>
      <c r="BI12" s="458"/>
      <c r="BJ12" s="458"/>
      <c r="BK12" s="458"/>
      <c r="BL12" s="498"/>
    </row>
    <row r="13" spans="1:64">
      <c r="A13" s="466">
        <v>1</v>
      </c>
      <c r="B13" s="466"/>
      <c r="C13" s="466"/>
      <c r="D13" s="466"/>
      <c r="E13" s="466"/>
      <c r="F13" s="466"/>
      <c r="G13" s="466"/>
      <c r="H13" s="466"/>
      <c r="I13" s="466"/>
      <c r="J13" s="466"/>
      <c r="K13" s="466"/>
      <c r="L13" s="466"/>
      <c r="M13" s="466"/>
      <c r="N13" s="466"/>
      <c r="O13" s="466"/>
      <c r="P13" s="466"/>
      <c r="Q13" s="466"/>
      <c r="R13" s="466"/>
      <c r="S13" s="466"/>
      <c r="T13" s="466"/>
      <c r="U13" s="466">
        <v>2</v>
      </c>
      <c r="V13" s="466"/>
      <c r="W13" s="466"/>
      <c r="X13" s="466"/>
      <c r="Y13" s="466"/>
      <c r="Z13" s="466"/>
      <c r="AA13" s="466"/>
      <c r="AB13" s="466"/>
      <c r="AC13" s="466">
        <v>3</v>
      </c>
      <c r="AD13" s="466"/>
      <c r="AE13" s="466"/>
      <c r="AF13" s="466"/>
      <c r="AG13" s="466"/>
      <c r="AH13" s="466"/>
      <c r="AI13" s="466"/>
      <c r="AJ13" s="466"/>
      <c r="AK13" s="466">
        <v>4</v>
      </c>
      <c r="AL13" s="466"/>
      <c r="AM13" s="466"/>
      <c r="AN13" s="466"/>
      <c r="AO13" s="466"/>
      <c r="AP13" s="466"/>
      <c r="AQ13" s="466"/>
      <c r="AR13" s="466"/>
      <c r="AS13" s="466"/>
      <c r="AT13" s="466">
        <v>5</v>
      </c>
      <c r="AU13" s="466"/>
      <c r="AV13" s="466"/>
      <c r="AW13" s="466"/>
      <c r="AX13" s="466"/>
      <c r="AY13" s="466"/>
      <c r="AZ13" s="466"/>
      <c r="BA13" s="466"/>
      <c r="BB13" s="466"/>
      <c r="BC13" s="466"/>
      <c r="BD13" s="466">
        <v>6</v>
      </c>
      <c r="BE13" s="466"/>
      <c r="BF13" s="466"/>
      <c r="BG13" s="466"/>
      <c r="BH13" s="466"/>
      <c r="BI13" s="466"/>
      <c r="BJ13" s="466"/>
      <c r="BK13" s="466"/>
      <c r="BL13" s="466"/>
    </row>
    <row r="14" spans="1:64">
      <c r="A14" s="467" t="s">
        <v>309</v>
      </c>
      <c r="B14" s="467"/>
      <c r="C14" s="467"/>
      <c r="D14" s="467"/>
      <c r="E14" s="467"/>
      <c r="F14" s="467"/>
      <c r="G14" s="467"/>
      <c r="H14" s="467"/>
      <c r="I14" s="467"/>
      <c r="J14" s="467"/>
      <c r="K14" s="467"/>
      <c r="L14" s="467"/>
      <c r="M14" s="467"/>
      <c r="N14" s="467"/>
      <c r="O14" s="467"/>
      <c r="P14" s="467"/>
      <c r="Q14" s="467"/>
      <c r="R14" s="467"/>
      <c r="S14" s="467"/>
      <c r="T14" s="467"/>
      <c r="U14" s="468">
        <v>1</v>
      </c>
      <c r="V14" s="469"/>
      <c r="W14" s="469"/>
      <c r="X14" s="469"/>
      <c r="Y14" s="469"/>
      <c r="Z14" s="469"/>
      <c r="AA14" s="469"/>
      <c r="AB14" s="470"/>
      <c r="AC14" s="468">
        <v>1</v>
      </c>
      <c r="AD14" s="469"/>
      <c r="AE14" s="469"/>
      <c r="AF14" s="469"/>
      <c r="AG14" s="469"/>
      <c r="AH14" s="469"/>
      <c r="AI14" s="469"/>
      <c r="AJ14" s="470"/>
      <c r="AK14" s="496">
        <v>1</v>
      </c>
      <c r="AL14" s="469"/>
      <c r="AM14" s="469"/>
      <c r="AN14" s="469"/>
      <c r="AO14" s="469"/>
      <c r="AP14" s="469"/>
      <c r="AQ14" s="469"/>
      <c r="AR14" s="469"/>
      <c r="AS14" s="470"/>
      <c r="AT14" s="468" t="s">
        <v>310</v>
      </c>
      <c r="AU14" s="469"/>
      <c r="AV14" s="469"/>
      <c r="AW14" s="469"/>
      <c r="AX14" s="469"/>
      <c r="AY14" s="469"/>
      <c r="AZ14" s="469"/>
      <c r="BA14" s="469"/>
      <c r="BB14" s="469"/>
      <c r="BC14" s="470"/>
      <c r="BD14" s="468">
        <v>2</v>
      </c>
      <c r="BE14" s="469"/>
      <c r="BF14" s="469"/>
      <c r="BG14" s="469"/>
      <c r="BH14" s="469"/>
      <c r="BI14" s="469"/>
      <c r="BJ14" s="469"/>
      <c r="BK14" s="469"/>
      <c r="BL14" s="470"/>
    </row>
    <row r="15" spans="1:64">
      <c r="A15" s="477" t="s">
        <v>311</v>
      </c>
      <c r="B15" s="477"/>
      <c r="C15" s="477"/>
      <c r="D15" s="477"/>
      <c r="E15" s="477"/>
      <c r="F15" s="477"/>
      <c r="G15" s="477"/>
      <c r="H15" s="477"/>
      <c r="I15" s="477"/>
      <c r="J15" s="477"/>
      <c r="K15" s="477"/>
      <c r="L15" s="477"/>
      <c r="M15" s="477"/>
      <c r="N15" s="477"/>
      <c r="O15" s="477"/>
      <c r="P15" s="477"/>
      <c r="Q15" s="477"/>
      <c r="R15" s="477"/>
      <c r="S15" s="477"/>
      <c r="T15" s="477"/>
      <c r="U15" s="471"/>
      <c r="V15" s="472"/>
      <c r="W15" s="472"/>
      <c r="X15" s="472"/>
      <c r="Y15" s="472"/>
      <c r="Z15" s="472"/>
      <c r="AA15" s="472"/>
      <c r="AB15" s="473"/>
      <c r="AC15" s="471"/>
      <c r="AD15" s="472"/>
      <c r="AE15" s="472"/>
      <c r="AF15" s="472"/>
      <c r="AG15" s="472"/>
      <c r="AH15" s="472"/>
      <c r="AI15" s="472"/>
      <c r="AJ15" s="473"/>
      <c r="AK15" s="471"/>
      <c r="AL15" s="472"/>
      <c r="AM15" s="472"/>
      <c r="AN15" s="472"/>
      <c r="AO15" s="472"/>
      <c r="AP15" s="472"/>
      <c r="AQ15" s="472"/>
      <c r="AR15" s="472"/>
      <c r="AS15" s="473"/>
      <c r="AT15" s="471"/>
      <c r="AU15" s="472"/>
      <c r="AV15" s="472"/>
      <c r="AW15" s="472"/>
      <c r="AX15" s="472"/>
      <c r="AY15" s="472"/>
      <c r="AZ15" s="472"/>
      <c r="BA15" s="472"/>
      <c r="BB15" s="472"/>
      <c r="BC15" s="473"/>
      <c r="BD15" s="471"/>
      <c r="BE15" s="472"/>
      <c r="BF15" s="472"/>
      <c r="BG15" s="472"/>
      <c r="BH15" s="472"/>
      <c r="BI15" s="472"/>
      <c r="BJ15" s="472"/>
      <c r="BK15" s="472"/>
      <c r="BL15" s="473"/>
    </row>
    <row r="16" spans="1:64">
      <c r="A16" s="477" t="s">
        <v>312</v>
      </c>
      <c r="B16" s="477"/>
      <c r="C16" s="477"/>
      <c r="D16" s="477"/>
      <c r="E16" s="477"/>
      <c r="F16" s="477"/>
      <c r="G16" s="477"/>
      <c r="H16" s="477"/>
      <c r="I16" s="477"/>
      <c r="J16" s="477"/>
      <c r="K16" s="477"/>
      <c r="L16" s="477"/>
      <c r="M16" s="477"/>
      <c r="N16" s="477"/>
      <c r="O16" s="477"/>
      <c r="P16" s="477"/>
      <c r="Q16" s="477"/>
      <c r="R16" s="477"/>
      <c r="S16" s="477"/>
      <c r="T16" s="477"/>
      <c r="U16" s="471"/>
      <c r="V16" s="472"/>
      <c r="W16" s="472"/>
      <c r="X16" s="472"/>
      <c r="Y16" s="472"/>
      <c r="Z16" s="472"/>
      <c r="AA16" s="472"/>
      <c r="AB16" s="473"/>
      <c r="AC16" s="471"/>
      <c r="AD16" s="472"/>
      <c r="AE16" s="472"/>
      <c r="AF16" s="472"/>
      <c r="AG16" s="472"/>
      <c r="AH16" s="472"/>
      <c r="AI16" s="472"/>
      <c r="AJ16" s="473"/>
      <c r="AK16" s="471"/>
      <c r="AL16" s="472"/>
      <c r="AM16" s="472"/>
      <c r="AN16" s="472"/>
      <c r="AO16" s="472"/>
      <c r="AP16" s="472"/>
      <c r="AQ16" s="472"/>
      <c r="AR16" s="472"/>
      <c r="AS16" s="473"/>
      <c r="AT16" s="471"/>
      <c r="AU16" s="472"/>
      <c r="AV16" s="472"/>
      <c r="AW16" s="472"/>
      <c r="AX16" s="472"/>
      <c r="AY16" s="472"/>
      <c r="AZ16" s="472"/>
      <c r="BA16" s="472"/>
      <c r="BB16" s="472"/>
      <c r="BC16" s="473"/>
      <c r="BD16" s="471"/>
      <c r="BE16" s="472"/>
      <c r="BF16" s="472"/>
      <c r="BG16" s="472"/>
      <c r="BH16" s="472"/>
      <c r="BI16" s="472"/>
      <c r="BJ16" s="472"/>
      <c r="BK16" s="472"/>
      <c r="BL16" s="473"/>
    </row>
    <row r="17" spans="1:64">
      <c r="A17" s="477" t="s">
        <v>313</v>
      </c>
      <c r="B17" s="477"/>
      <c r="C17" s="477"/>
      <c r="D17" s="477"/>
      <c r="E17" s="477"/>
      <c r="F17" s="477"/>
      <c r="G17" s="477"/>
      <c r="H17" s="477"/>
      <c r="I17" s="477"/>
      <c r="J17" s="477"/>
      <c r="K17" s="477"/>
      <c r="L17" s="477"/>
      <c r="M17" s="477"/>
      <c r="N17" s="477"/>
      <c r="O17" s="477"/>
      <c r="P17" s="477"/>
      <c r="Q17" s="477"/>
      <c r="R17" s="477"/>
      <c r="S17" s="477"/>
      <c r="T17" s="477"/>
      <c r="U17" s="471"/>
      <c r="V17" s="472"/>
      <c r="W17" s="472"/>
      <c r="X17" s="472"/>
      <c r="Y17" s="472"/>
      <c r="Z17" s="472"/>
      <c r="AA17" s="472"/>
      <c r="AB17" s="473"/>
      <c r="AC17" s="471"/>
      <c r="AD17" s="472"/>
      <c r="AE17" s="472"/>
      <c r="AF17" s="472"/>
      <c r="AG17" s="472"/>
      <c r="AH17" s="472"/>
      <c r="AI17" s="472"/>
      <c r="AJ17" s="473"/>
      <c r="AK17" s="471"/>
      <c r="AL17" s="472"/>
      <c r="AM17" s="472"/>
      <c r="AN17" s="472"/>
      <c r="AO17" s="472"/>
      <c r="AP17" s="472"/>
      <c r="AQ17" s="472"/>
      <c r="AR17" s="472"/>
      <c r="AS17" s="473"/>
      <c r="AT17" s="471"/>
      <c r="AU17" s="472"/>
      <c r="AV17" s="472"/>
      <c r="AW17" s="472"/>
      <c r="AX17" s="472"/>
      <c r="AY17" s="472"/>
      <c r="AZ17" s="472"/>
      <c r="BA17" s="472"/>
      <c r="BB17" s="472"/>
      <c r="BC17" s="473"/>
      <c r="BD17" s="471"/>
      <c r="BE17" s="472"/>
      <c r="BF17" s="472"/>
      <c r="BG17" s="472"/>
      <c r="BH17" s="472"/>
      <c r="BI17" s="472"/>
      <c r="BJ17" s="472"/>
      <c r="BK17" s="472"/>
      <c r="BL17" s="473"/>
    </row>
    <row r="18" spans="1:64">
      <c r="A18" s="477" t="s">
        <v>314</v>
      </c>
      <c r="B18" s="477"/>
      <c r="C18" s="477"/>
      <c r="D18" s="477"/>
      <c r="E18" s="477"/>
      <c r="F18" s="477"/>
      <c r="G18" s="477"/>
      <c r="H18" s="477"/>
      <c r="I18" s="477"/>
      <c r="J18" s="477"/>
      <c r="K18" s="477"/>
      <c r="L18" s="477"/>
      <c r="M18" s="477"/>
      <c r="N18" s="477"/>
      <c r="O18" s="477"/>
      <c r="P18" s="477"/>
      <c r="Q18" s="477"/>
      <c r="R18" s="477"/>
      <c r="S18" s="477"/>
      <c r="T18" s="477"/>
      <c r="U18" s="471"/>
      <c r="V18" s="472"/>
      <c r="W18" s="472"/>
      <c r="X18" s="472"/>
      <c r="Y18" s="472"/>
      <c r="Z18" s="472"/>
      <c r="AA18" s="472"/>
      <c r="AB18" s="473"/>
      <c r="AC18" s="471"/>
      <c r="AD18" s="472"/>
      <c r="AE18" s="472"/>
      <c r="AF18" s="472"/>
      <c r="AG18" s="472"/>
      <c r="AH18" s="472"/>
      <c r="AI18" s="472"/>
      <c r="AJ18" s="473"/>
      <c r="AK18" s="471"/>
      <c r="AL18" s="472"/>
      <c r="AM18" s="472"/>
      <c r="AN18" s="472"/>
      <c r="AO18" s="472"/>
      <c r="AP18" s="472"/>
      <c r="AQ18" s="472"/>
      <c r="AR18" s="472"/>
      <c r="AS18" s="473"/>
      <c r="AT18" s="471"/>
      <c r="AU18" s="472"/>
      <c r="AV18" s="472"/>
      <c r="AW18" s="472"/>
      <c r="AX18" s="472"/>
      <c r="AY18" s="472"/>
      <c r="AZ18" s="472"/>
      <c r="BA18" s="472"/>
      <c r="BB18" s="472"/>
      <c r="BC18" s="473"/>
      <c r="BD18" s="471"/>
      <c r="BE18" s="472"/>
      <c r="BF18" s="472"/>
      <c r="BG18" s="472"/>
      <c r="BH18" s="472"/>
      <c r="BI18" s="472"/>
      <c r="BJ18" s="472"/>
      <c r="BK18" s="472"/>
      <c r="BL18" s="473"/>
    </row>
    <row r="19" spans="1:64">
      <c r="A19" s="464" t="s">
        <v>315</v>
      </c>
      <c r="B19" s="464"/>
      <c r="C19" s="464"/>
      <c r="D19" s="464"/>
      <c r="E19" s="464"/>
      <c r="F19" s="464"/>
      <c r="G19" s="464"/>
      <c r="H19" s="464"/>
      <c r="I19" s="464"/>
      <c r="J19" s="464"/>
      <c r="K19" s="464"/>
      <c r="L19" s="464"/>
      <c r="M19" s="464"/>
      <c r="N19" s="464"/>
      <c r="O19" s="464"/>
      <c r="P19" s="464"/>
      <c r="Q19" s="464"/>
      <c r="R19" s="464"/>
      <c r="S19" s="464"/>
      <c r="T19" s="464"/>
      <c r="U19" s="474"/>
      <c r="V19" s="475"/>
      <c r="W19" s="475"/>
      <c r="X19" s="475"/>
      <c r="Y19" s="475"/>
      <c r="Z19" s="475"/>
      <c r="AA19" s="475"/>
      <c r="AB19" s="476"/>
      <c r="AC19" s="474"/>
      <c r="AD19" s="475"/>
      <c r="AE19" s="475"/>
      <c r="AF19" s="475"/>
      <c r="AG19" s="475"/>
      <c r="AH19" s="475"/>
      <c r="AI19" s="475"/>
      <c r="AJ19" s="476"/>
      <c r="AK19" s="474"/>
      <c r="AL19" s="475"/>
      <c r="AM19" s="475"/>
      <c r="AN19" s="475"/>
      <c r="AO19" s="475"/>
      <c r="AP19" s="475"/>
      <c r="AQ19" s="475"/>
      <c r="AR19" s="475"/>
      <c r="AS19" s="476"/>
      <c r="AT19" s="474"/>
      <c r="AU19" s="475"/>
      <c r="AV19" s="475"/>
      <c r="AW19" s="475"/>
      <c r="AX19" s="475"/>
      <c r="AY19" s="475"/>
      <c r="AZ19" s="475"/>
      <c r="BA19" s="475"/>
      <c r="BB19" s="475"/>
      <c r="BC19" s="476"/>
      <c r="BD19" s="474"/>
      <c r="BE19" s="475"/>
      <c r="BF19" s="475"/>
      <c r="BG19" s="475"/>
      <c r="BH19" s="475"/>
      <c r="BI19" s="475"/>
      <c r="BJ19" s="475"/>
      <c r="BK19" s="475"/>
      <c r="BL19" s="476"/>
    </row>
    <row r="20" spans="1:64">
      <c r="A20" s="467" t="s">
        <v>316</v>
      </c>
      <c r="B20" s="467"/>
      <c r="C20" s="467"/>
      <c r="D20" s="467"/>
      <c r="E20" s="467"/>
      <c r="F20" s="467"/>
      <c r="G20" s="467"/>
      <c r="H20" s="467"/>
      <c r="I20" s="467"/>
      <c r="J20" s="467"/>
      <c r="K20" s="467"/>
      <c r="L20" s="467"/>
      <c r="M20" s="467"/>
      <c r="N20" s="467"/>
      <c r="O20" s="467"/>
      <c r="P20" s="467"/>
      <c r="Q20" s="467"/>
      <c r="R20" s="467"/>
      <c r="S20" s="467"/>
      <c r="T20" s="467"/>
      <c r="U20" s="468" t="s">
        <v>48</v>
      </c>
      <c r="V20" s="469"/>
      <c r="W20" s="469"/>
      <c r="X20" s="469"/>
      <c r="Y20" s="469"/>
      <c r="Z20" s="469"/>
      <c r="AA20" s="469"/>
      <c r="AB20" s="470"/>
      <c r="AC20" s="468" t="s">
        <v>48</v>
      </c>
      <c r="AD20" s="469"/>
      <c r="AE20" s="469"/>
      <c r="AF20" s="469"/>
      <c r="AG20" s="469"/>
      <c r="AH20" s="469"/>
      <c r="AI20" s="469"/>
      <c r="AJ20" s="470"/>
      <c r="AK20" s="468" t="s">
        <v>48</v>
      </c>
      <c r="AL20" s="469"/>
      <c r="AM20" s="469"/>
      <c r="AN20" s="469"/>
      <c r="AO20" s="469"/>
      <c r="AP20" s="469"/>
      <c r="AQ20" s="469"/>
      <c r="AR20" s="469"/>
      <c r="AS20" s="470"/>
      <c r="AT20" s="468" t="s">
        <v>48</v>
      </c>
      <c r="AU20" s="469"/>
      <c r="AV20" s="469"/>
      <c r="AW20" s="469"/>
      <c r="AX20" s="469"/>
      <c r="AY20" s="469"/>
      <c r="AZ20" s="469"/>
      <c r="BA20" s="469"/>
      <c r="BB20" s="469"/>
      <c r="BC20" s="470"/>
      <c r="BD20" s="468">
        <v>2</v>
      </c>
      <c r="BE20" s="469"/>
      <c r="BF20" s="469"/>
      <c r="BG20" s="469"/>
      <c r="BH20" s="469"/>
      <c r="BI20" s="469"/>
      <c r="BJ20" s="469"/>
      <c r="BK20" s="469"/>
      <c r="BL20" s="470"/>
    </row>
    <row r="21" spans="1:64">
      <c r="A21" s="464" t="s">
        <v>317</v>
      </c>
      <c r="B21" s="464"/>
      <c r="C21" s="464"/>
      <c r="D21" s="464"/>
      <c r="E21" s="464"/>
      <c r="F21" s="464"/>
      <c r="G21" s="464"/>
      <c r="H21" s="464"/>
      <c r="I21" s="464"/>
      <c r="J21" s="464"/>
      <c r="K21" s="464"/>
      <c r="L21" s="464"/>
      <c r="M21" s="464"/>
      <c r="N21" s="464"/>
      <c r="O21" s="464"/>
      <c r="P21" s="464"/>
      <c r="Q21" s="464"/>
      <c r="R21" s="464"/>
      <c r="S21" s="464"/>
      <c r="T21" s="464"/>
      <c r="U21" s="474"/>
      <c r="V21" s="475"/>
      <c r="W21" s="475"/>
      <c r="X21" s="475"/>
      <c r="Y21" s="475"/>
      <c r="Z21" s="475"/>
      <c r="AA21" s="475"/>
      <c r="AB21" s="476"/>
      <c r="AC21" s="474"/>
      <c r="AD21" s="475"/>
      <c r="AE21" s="475"/>
      <c r="AF21" s="475"/>
      <c r="AG21" s="475"/>
      <c r="AH21" s="475"/>
      <c r="AI21" s="475"/>
      <c r="AJ21" s="476"/>
      <c r="AK21" s="474"/>
      <c r="AL21" s="475"/>
      <c r="AM21" s="475"/>
      <c r="AN21" s="475"/>
      <c r="AO21" s="475"/>
      <c r="AP21" s="475"/>
      <c r="AQ21" s="475"/>
      <c r="AR21" s="475"/>
      <c r="AS21" s="476"/>
      <c r="AT21" s="474"/>
      <c r="AU21" s="475"/>
      <c r="AV21" s="475"/>
      <c r="AW21" s="475"/>
      <c r="AX21" s="475"/>
      <c r="AY21" s="475"/>
      <c r="AZ21" s="475"/>
      <c r="BA21" s="475"/>
      <c r="BB21" s="475"/>
      <c r="BC21" s="476"/>
      <c r="BD21" s="474"/>
      <c r="BE21" s="475"/>
      <c r="BF21" s="475"/>
      <c r="BG21" s="475"/>
      <c r="BH21" s="475"/>
      <c r="BI21" s="475"/>
      <c r="BJ21" s="475"/>
      <c r="BK21" s="475"/>
      <c r="BL21" s="476"/>
    </row>
    <row r="22" spans="1:64">
      <c r="A22" s="465" t="s">
        <v>318</v>
      </c>
      <c r="B22" s="465"/>
      <c r="C22" s="465"/>
      <c r="D22" s="465"/>
      <c r="E22" s="465"/>
      <c r="F22" s="465"/>
      <c r="G22" s="465"/>
      <c r="H22" s="465"/>
      <c r="I22" s="465"/>
      <c r="J22" s="465"/>
      <c r="K22" s="465"/>
      <c r="L22" s="465"/>
      <c r="M22" s="465"/>
      <c r="N22" s="465"/>
      <c r="O22" s="465"/>
      <c r="P22" s="465"/>
      <c r="Q22" s="465"/>
      <c r="R22" s="465"/>
      <c r="S22" s="465"/>
      <c r="T22" s="465"/>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6"/>
      <c r="AU22" s="466"/>
      <c r="AV22" s="466"/>
      <c r="AW22" s="466"/>
      <c r="AX22" s="466"/>
      <c r="AY22" s="466"/>
      <c r="AZ22" s="466"/>
      <c r="BA22" s="466"/>
      <c r="BB22" s="466"/>
      <c r="BC22" s="466"/>
      <c r="BD22" s="463"/>
      <c r="BE22" s="463"/>
      <c r="BF22" s="463"/>
      <c r="BG22" s="463"/>
      <c r="BH22" s="463"/>
      <c r="BI22" s="463"/>
      <c r="BJ22" s="463"/>
      <c r="BK22" s="463"/>
      <c r="BL22" s="463"/>
    </row>
    <row r="23" spans="1:64">
      <c r="A23" s="459" t="s">
        <v>319</v>
      </c>
      <c r="B23" s="459"/>
      <c r="C23" s="459"/>
      <c r="D23" s="459"/>
      <c r="E23" s="459"/>
      <c r="F23" s="459"/>
      <c r="G23" s="459"/>
      <c r="H23" s="459"/>
      <c r="I23" s="459"/>
      <c r="J23" s="459"/>
      <c r="K23" s="459"/>
      <c r="L23" s="459"/>
      <c r="M23" s="459"/>
      <c r="N23" s="459"/>
      <c r="O23" s="459"/>
      <c r="P23" s="459"/>
      <c r="Q23" s="459"/>
      <c r="R23" s="459"/>
      <c r="S23" s="459"/>
      <c r="T23" s="459"/>
      <c r="U23" s="422">
        <v>0</v>
      </c>
      <c r="V23" s="423"/>
      <c r="W23" s="423"/>
      <c r="X23" s="423"/>
      <c r="Y23" s="423"/>
      <c r="Z23" s="423"/>
      <c r="AA23" s="423"/>
      <c r="AB23" s="424"/>
      <c r="AC23" s="422">
        <v>0</v>
      </c>
      <c r="AD23" s="423"/>
      <c r="AE23" s="423"/>
      <c r="AF23" s="423"/>
      <c r="AG23" s="423"/>
      <c r="AH23" s="423"/>
      <c r="AI23" s="423"/>
      <c r="AJ23" s="424"/>
      <c r="AK23" s="462">
        <v>1</v>
      </c>
      <c r="AL23" s="423"/>
      <c r="AM23" s="423"/>
      <c r="AN23" s="423"/>
      <c r="AO23" s="423"/>
      <c r="AP23" s="423"/>
      <c r="AQ23" s="423"/>
      <c r="AR23" s="423"/>
      <c r="AS23" s="424"/>
      <c r="AT23" s="422" t="s">
        <v>320</v>
      </c>
      <c r="AU23" s="423"/>
      <c r="AV23" s="423"/>
      <c r="AW23" s="423"/>
      <c r="AX23" s="423"/>
      <c r="AY23" s="423"/>
      <c r="AZ23" s="423"/>
      <c r="BA23" s="423"/>
      <c r="BB23" s="423"/>
      <c r="BC23" s="424"/>
      <c r="BD23" s="422">
        <v>2</v>
      </c>
      <c r="BE23" s="423"/>
      <c r="BF23" s="423"/>
      <c r="BG23" s="423"/>
      <c r="BH23" s="423"/>
      <c r="BI23" s="423"/>
      <c r="BJ23" s="423"/>
      <c r="BK23" s="423"/>
      <c r="BL23" s="424"/>
    </row>
    <row r="24" spans="1:64">
      <c r="A24" s="461" t="s">
        <v>321</v>
      </c>
      <c r="B24" s="461"/>
      <c r="C24" s="461"/>
      <c r="D24" s="461"/>
      <c r="E24" s="461"/>
      <c r="F24" s="461"/>
      <c r="G24" s="461"/>
      <c r="H24" s="461"/>
      <c r="I24" s="461"/>
      <c r="J24" s="461"/>
      <c r="K24" s="461"/>
      <c r="L24" s="461"/>
      <c r="M24" s="461"/>
      <c r="N24" s="461"/>
      <c r="O24" s="461"/>
      <c r="P24" s="461"/>
      <c r="Q24" s="461"/>
      <c r="R24" s="461"/>
      <c r="S24" s="461"/>
      <c r="T24" s="461"/>
      <c r="U24" s="425"/>
      <c r="V24" s="426"/>
      <c r="W24" s="426"/>
      <c r="X24" s="426"/>
      <c r="Y24" s="426"/>
      <c r="Z24" s="426"/>
      <c r="AA24" s="426"/>
      <c r="AB24" s="427"/>
      <c r="AC24" s="425"/>
      <c r="AD24" s="426"/>
      <c r="AE24" s="426"/>
      <c r="AF24" s="426"/>
      <c r="AG24" s="426"/>
      <c r="AH24" s="426"/>
      <c r="AI24" s="426"/>
      <c r="AJ24" s="427"/>
      <c r="AK24" s="425"/>
      <c r="AL24" s="426"/>
      <c r="AM24" s="426"/>
      <c r="AN24" s="426"/>
      <c r="AO24" s="426"/>
      <c r="AP24" s="426"/>
      <c r="AQ24" s="426"/>
      <c r="AR24" s="426"/>
      <c r="AS24" s="427"/>
      <c r="AT24" s="425"/>
      <c r="AU24" s="426"/>
      <c r="AV24" s="426"/>
      <c r="AW24" s="426"/>
      <c r="AX24" s="426"/>
      <c r="AY24" s="426"/>
      <c r="AZ24" s="426"/>
      <c r="BA24" s="426"/>
      <c r="BB24" s="426"/>
      <c r="BC24" s="427"/>
      <c r="BD24" s="425"/>
      <c r="BE24" s="426"/>
      <c r="BF24" s="426"/>
      <c r="BG24" s="426"/>
      <c r="BH24" s="426"/>
      <c r="BI24" s="426"/>
      <c r="BJ24" s="426"/>
      <c r="BK24" s="426"/>
      <c r="BL24" s="427"/>
    </row>
    <row r="25" spans="1:64">
      <c r="A25" s="461" t="s">
        <v>322</v>
      </c>
      <c r="B25" s="461"/>
      <c r="C25" s="461"/>
      <c r="D25" s="461"/>
      <c r="E25" s="461"/>
      <c r="F25" s="461"/>
      <c r="G25" s="461"/>
      <c r="H25" s="461"/>
      <c r="I25" s="461"/>
      <c r="J25" s="461"/>
      <c r="K25" s="461"/>
      <c r="L25" s="461"/>
      <c r="M25" s="461"/>
      <c r="N25" s="461"/>
      <c r="O25" s="461"/>
      <c r="P25" s="461"/>
      <c r="Q25" s="461"/>
      <c r="R25" s="461"/>
      <c r="S25" s="461"/>
      <c r="T25" s="461"/>
      <c r="U25" s="425"/>
      <c r="V25" s="426"/>
      <c r="W25" s="426"/>
      <c r="X25" s="426"/>
      <c r="Y25" s="426"/>
      <c r="Z25" s="426"/>
      <c r="AA25" s="426"/>
      <c r="AB25" s="427"/>
      <c r="AC25" s="425"/>
      <c r="AD25" s="426"/>
      <c r="AE25" s="426"/>
      <c r="AF25" s="426"/>
      <c r="AG25" s="426"/>
      <c r="AH25" s="426"/>
      <c r="AI25" s="426"/>
      <c r="AJ25" s="427"/>
      <c r="AK25" s="425"/>
      <c r="AL25" s="426"/>
      <c r="AM25" s="426"/>
      <c r="AN25" s="426"/>
      <c r="AO25" s="426"/>
      <c r="AP25" s="426"/>
      <c r="AQ25" s="426"/>
      <c r="AR25" s="426"/>
      <c r="AS25" s="427"/>
      <c r="AT25" s="425"/>
      <c r="AU25" s="426"/>
      <c r="AV25" s="426"/>
      <c r="AW25" s="426"/>
      <c r="AX25" s="426"/>
      <c r="AY25" s="426"/>
      <c r="AZ25" s="426"/>
      <c r="BA25" s="426"/>
      <c r="BB25" s="426"/>
      <c r="BC25" s="427"/>
      <c r="BD25" s="425"/>
      <c r="BE25" s="426"/>
      <c r="BF25" s="426"/>
      <c r="BG25" s="426"/>
      <c r="BH25" s="426"/>
      <c r="BI25" s="426"/>
      <c r="BJ25" s="426"/>
      <c r="BK25" s="426"/>
      <c r="BL25" s="427"/>
    </row>
    <row r="26" spans="1:64">
      <c r="A26" s="461" t="s">
        <v>323</v>
      </c>
      <c r="B26" s="461"/>
      <c r="C26" s="461"/>
      <c r="D26" s="461"/>
      <c r="E26" s="461"/>
      <c r="F26" s="461"/>
      <c r="G26" s="461"/>
      <c r="H26" s="461"/>
      <c r="I26" s="461"/>
      <c r="J26" s="461"/>
      <c r="K26" s="461"/>
      <c r="L26" s="461"/>
      <c r="M26" s="461"/>
      <c r="N26" s="461"/>
      <c r="O26" s="461"/>
      <c r="P26" s="461"/>
      <c r="Q26" s="461"/>
      <c r="R26" s="461"/>
      <c r="S26" s="461"/>
      <c r="T26" s="461"/>
      <c r="U26" s="425"/>
      <c r="V26" s="426"/>
      <c r="W26" s="426"/>
      <c r="X26" s="426"/>
      <c r="Y26" s="426"/>
      <c r="Z26" s="426"/>
      <c r="AA26" s="426"/>
      <c r="AB26" s="427"/>
      <c r="AC26" s="425"/>
      <c r="AD26" s="426"/>
      <c r="AE26" s="426"/>
      <c r="AF26" s="426"/>
      <c r="AG26" s="426"/>
      <c r="AH26" s="426"/>
      <c r="AI26" s="426"/>
      <c r="AJ26" s="427"/>
      <c r="AK26" s="425"/>
      <c r="AL26" s="426"/>
      <c r="AM26" s="426"/>
      <c r="AN26" s="426"/>
      <c r="AO26" s="426"/>
      <c r="AP26" s="426"/>
      <c r="AQ26" s="426"/>
      <c r="AR26" s="426"/>
      <c r="AS26" s="427"/>
      <c r="AT26" s="425"/>
      <c r="AU26" s="426"/>
      <c r="AV26" s="426"/>
      <c r="AW26" s="426"/>
      <c r="AX26" s="426"/>
      <c r="AY26" s="426"/>
      <c r="AZ26" s="426"/>
      <c r="BA26" s="426"/>
      <c r="BB26" s="426"/>
      <c r="BC26" s="427"/>
      <c r="BD26" s="425"/>
      <c r="BE26" s="426"/>
      <c r="BF26" s="426"/>
      <c r="BG26" s="426"/>
      <c r="BH26" s="426"/>
      <c r="BI26" s="426"/>
      <c r="BJ26" s="426"/>
      <c r="BK26" s="426"/>
      <c r="BL26" s="427"/>
    </row>
    <row r="27" spans="1:64">
      <c r="A27" s="461" t="s">
        <v>324</v>
      </c>
      <c r="B27" s="461"/>
      <c r="C27" s="461"/>
      <c r="D27" s="461"/>
      <c r="E27" s="461"/>
      <c r="F27" s="461"/>
      <c r="G27" s="461"/>
      <c r="H27" s="461"/>
      <c r="I27" s="461"/>
      <c r="J27" s="461"/>
      <c r="K27" s="461"/>
      <c r="L27" s="461"/>
      <c r="M27" s="461"/>
      <c r="N27" s="461"/>
      <c r="O27" s="461"/>
      <c r="P27" s="461"/>
      <c r="Q27" s="461"/>
      <c r="R27" s="461"/>
      <c r="S27" s="461"/>
      <c r="T27" s="461"/>
      <c r="U27" s="425"/>
      <c r="V27" s="426"/>
      <c r="W27" s="426"/>
      <c r="X27" s="426"/>
      <c r="Y27" s="426"/>
      <c r="Z27" s="426"/>
      <c r="AA27" s="426"/>
      <c r="AB27" s="427"/>
      <c r="AC27" s="425"/>
      <c r="AD27" s="426"/>
      <c r="AE27" s="426"/>
      <c r="AF27" s="426"/>
      <c r="AG27" s="426"/>
      <c r="AH27" s="426"/>
      <c r="AI27" s="426"/>
      <c r="AJ27" s="427"/>
      <c r="AK27" s="425"/>
      <c r="AL27" s="426"/>
      <c r="AM27" s="426"/>
      <c r="AN27" s="426"/>
      <c r="AO27" s="426"/>
      <c r="AP27" s="426"/>
      <c r="AQ27" s="426"/>
      <c r="AR27" s="426"/>
      <c r="AS27" s="427"/>
      <c r="AT27" s="425"/>
      <c r="AU27" s="426"/>
      <c r="AV27" s="426"/>
      <c r="AW27" s="426"/>
      <c r="AX27" s="426"/>
      <c r="AY27" s="426"/>
      <c r="AZ27" s="426"/>
      <c r="BA27" s="426"/>
      <c r="BB27" s="426"/>
      <c r="BC27" s="427"/>
      <c r="BD27" s="425"/>
      <c r="BE27" s="426"/>
      <c r="BF27" s="426"/>
      <c r="BG27" s="426"/>
      <c r="BH27" s="426"/>
      <c r="BI27" s="426"/>
      <c r="BJ27" s="426"/>
      <c r="BK27" s="426"/>
      <c r="BL27" s="427"/>
    </row>
    <row r="28" spans="1:64">
      <c r="A28" s="461" t="s">
        <v>325</v>
      </c>
      <c r="B28" s="461"/>
      <c r="C28" s="461"/>
      <c r="D28" s="461"/>
      <c r="E28" s="461"/>
      <c r="F28" s="461"/>
      <c r="G28" s="461"/>
      <c r="H28" s="461"/>
      <c r="I28" s="461"/>
      <c r="J28" s="461"/>
      <c r="K28" s="461"/>
      <c r="L28" s="461"/>
      <c r="M28" s="461"/>
      <c r="N28" s="461"/>
      <c r="O28" s="461"/>
      <c r="P28" s="461"/>
      <c r="Q28" s="461"/>
      <c r="R28" s="461"/>
      <c r="S28" s="461"/>
      <c r="T28" s="461"/>
      <c r="U28" s="425"/>
      <c r="V28" s="426"/>
      <c r="W28" s="426"/>
      <c r="X28" s="426"/>
      <c r="Y28" s="426"/>
      <c r="Z28" s="426"/>
      <c r="AA28" s="426"/>
      <c r="AB28" s="427"/>
      <c r="AC28" s="425"/>
      <c r="AD28" s="426"/>
      <c r="AE28" s="426"/>
      <c r="AF28" s="426"/>
      <c r="AG28" s="426"/>
      <c r="AH28" s="426"/>
      <c r="AI28" s="426"/>
      <c r="AJ28" s="427"/>
      <c r="AK28" s="425"/>
      <c r="AL28" s="426"/>
      <c r="AM28" s="426"/>
      <c r="AN28" s="426"/>
      <c r="AO28" s="426"/>
      <c r="AP28" s="426"/>
      <c r="AQ28" s="426"/>
      <c r="AR28" s="426"/>
      <c r="AS28" s="427"/>
      <c r="AT28" s="425"/>
      <c r="AU28" s="426"/>
      <c r="AV28" s="426"/>
      <c r="AW28" s="426"/>
      <c r="AX28" s="426"/>
      <c r="AY28" s="426"/>
      <c r="AZ28" s="426"/>
      <c r="BA28" s="426"/>
      <c r="BB28" s="426"/>
      <c r="BC28" s="427"/>
      <c r="BD28" s="425"/>
      <c r="BE28" s="426"/>
      <c r="BF28" s="426"/>
      <c r="BG28" s="426"/>
      <c r="BH28" s="426"/>
      <c r="BI28" s="426"/>
      <c r="BJ28" s="426"/>
      <c r="BK28" s="426"/>
      <c r="BL28" s="427"/>
    </row>
    <row r="29" spans="1:64">
      <c r="A29" s="460" t="s">
        <v>326</v>
      </c>
      <c r="B29" s="460"/>
      <c r="C29" s="460"/>
      <c r="D29" s="460"/>
      <c r="E29" s="460"/>
      <c r="F29" s="460"/>
      <c r="G29" s="460"/>
      <c r="H29" s="460"/>
      <c r="I29" s="460"/>
      <c r="J29" s="460"/>
      <c r="K29" s="460"/>
      <c r="L29" s="460"/>
      <c r="M29" s="460"/>
      <c r="N29" s="460"/>
      <c r="O29" s="460"/>
      <c r="P29" s="460"/>
      <c r="Q29" s="460"/>
      <c r="R29" s="460"/>
      <c r="S29" s="460"/>
      <c r="T29" s="460"/>
      <c r="U29" s="428"/>
      <c r="V29" s="429"/>
      <c r="W29" s="429"/>
      <c r="X29" s="429"/>
      <c r="Y29" s="429"/>
      <c r="Z29" s="429"/>
      <c r="AA29" s="429"/>
      <c r="AB29" s="430"/>
      <c r="AC29" s="428"/>
      <c r="AD29" s="429"/>
      <c r="AE29" s="429"/>
      <c r="AF29" s="429"/>
      <c r="AG29" s="429"/>
      <c r="AH29" s="429"/>
      <c r="AI29" s="429"/>
      <c r="AJ29" s="430"/>
      <c r="AK29" s="428"/>
      <c r="AL29" s="429"/>
      <c r="AM29" s="429"/>
      <c r="AN29" s="429"/>
      <c r="AO29" s="429"/>
      <c r="AP29" s="429"/>
      <c r="AQ29" s="429"/>
      <c r="AR29" s="429"/>
      <c r="AS29" s="430"/>
      <c r="AT29" s="428"/>
      <c r="AU29" s="429"/>
      <c r="AV29" s="429"/>
      <c r="AW29" s="429"/>
      <c r="AX29" s="429"/>
      <c r="AY29" s="429"/>
      <c r="AZ29" s="429"/>
      <c r="BA29" s="429"/>
      <c r="BB29" s="429"/>
      <c r="BC29" s="430"/>
      <c r="BD29" s="428"/>
      <c r="BE29" s="429"/>
      <c r="BF29" s="429"/>
      <c r="BG29" s="429"/>
      <c r="BH29" s="429"/>
      <c r="BI29" s="429"/>
      <c r="BJ29" s="429"/>
      <c r="BK29" s="429"/>
      <c r="BL29" s="430"/>
    </row>
    <row r="30" spans="1:64">
      <c r="A30" s="459" t="s">
        <v>327</v>
      </c>
      <c r="B30" s="459"/>
      <c r="C30" s="459"/>
      <c r="D30" s="459"/>
      <c r="E30" s="459"/>
      <c r="F30" s="459"/>
      <c r="G30" s="459"/>
      <c r="H30" s="459"/>
      <c r="I30" s="459"/>
      <c r="J30" s="459"/>
      <c r="K30" s="459"/>
      <c r="L30" s="459"/>
      <c r="M30" s="459"/>
      <c r="N30" s="459"/>
      <c r="O30" s="459"/>
      <c r="P30" s="459"/>
      <c r="Q30" s="459"/>
      <c r="R30" s="459"/>
      <c r="S30" s="459"/>
      <c r="T30" s="459"/>
      <c r="U30" s="422">
        <v>0</v>
      </c>
      <c r="V30" s="423"/>
      <c r="W30" s="423"/>
      <c r="X30" s="423"/>
      <c r="Y30" s="423"/>
      <c r="Z30" s="423"/>
      <c r="AA30" s="423"/>
      <c r="AB30" s="424"/>
      <c r="AC30" s="422">
        <v>0</v>
      </c>
      <c r="AD30" s="423"/>
      <c r="AE30" s="423"/>
      <c r="AF30" s="423"/>
      <c r="AG30" s="423"/>
      <c r="AH30" s="423"/>
      <c r="AI30" s="423"/>
      <c r="AJ30" s="424"/>
      <c r="AK30" s="462">
        <v>1</v>
      </c>
      <c r="AL30" s="423"/>
      <c r="AM30" s="423"/>
      <c r="AN30" s="423"/>
      <c r="AO30" s="423"/>
      <c r="AP30" s="423"/>
      <c r="AQ30" s="423"/>
      <c r="AR30" s="423"/>
      <c r="AS30" s="424"/>
      <c r="AT30" s="422" t="s">
        <v>310</v>
      </c>
      <c r="AU30" s="423"/>
      <c r="AV30" s="423"/>
      <c r="AW30" s="423"/>
      <c r="AX30" s="423"/>
      <c r="AY30" s="423"/>
      <c r="AZ30" s="423"/>
      <c r="BA30" s="423"/>
      <c r="BB30" s="423"/>
      <c r="BC30" s="424"/>
      <c r="BD30" s="422">
        <v>2</v>
      </c>
      <c r="BE30" s="423"/>
      <c r="BF30" s="423"/>
      <c r="BG30" s="423"/>
      <c r="BH30" s="423"/>
      <c r="BI30" s="423"/>
      <c r="BJ30" s="423"/>
      <c r="BK30" s="423"/>
      <c r="BL30" s="424"/>
    </row>
    <row r="31" spans="1:64">
      <c r="A31" s="461" t="s">
        <v>328</v>
      </c>
      <c r="B31" s="461"/>
      <c r="C31" s="461"/>
      <c r="D31" s="461"/>
      <c r="E31" s="461"/>
      <c r="F31" s="461"/>
      <c r="G31" s="461"/>
      <c r="H31" s="461"/>
      <c r="I31" s="461"/>
      <c r="J31" s="461"/>
      <c r="K31" s="461"/>
      <c r="L31" s="461"/>
      <c r="M31" s="461"/>
      <c r="N31" s="461"/>
      <c r="O31" s="461"/>
      <c r="P31" s="461"/>
      <c r="Q31" s="461"/>
      <c r="R31" s="461"/>
      <c r="S31" s="461"/>
      <c r="T31" s="461"/>
      <c r="U31" s="425"/>
      <c r="V31" s="426"/>
      <c r="W31" s="426"/>
      <c r="X31" s="426"/>
      <c r="Y31" s="426"/>
      <c r="Z31" s="426"/>
      <c r="AA31" s="426"/>
      <c r="AB31" s="427"/>
      <c r="AC31" s="425"/>
      <c r="AD31" s="426"/>
      <c r="AE31" s="426"/>
      <c r="AF31" s="426"/>
      <c r="AG31" s="426"/>
      <c r="AH31" s="426"/>
      <c r="AI31" s="426"/>
      <c r="AJ31" s="427"/>
      <c r="AK31" s="425"/>
      <c r="AL31" s="426"/>
      <c r="AM31" s="426"/>
      <c r="AN31" s="426"/>
      <c r="AO31" s="426"/>
      <c r="AP31" s="426"/>
      <c r="AQ31" s="426"/>
      <c r="AR31" s="426"/>
      <c r="AS31" s="427"/>
      <c r="AT31" s="425"/>
      <c r="AU31" s="426"/>
      <c r="AV31" s="426"/>
      <c r="AW31" s="426"/>
      <c r="AX31" s="426"/>
      <c r="AY31" s="426"/>
      <c r="AZ31" s="426"/>
      <c r="BA31" s="426"/>
      <c r="BB31" s="426"/>
      <c r="BC31" s="427"/>
      <c r="BD31" s="425"/>
      <c r="BE31" s="426"/>
      <c r="BF31" s="426"/>
      <c r="BG31" s="426"/>
      <c r="BH31" s="426"/>
      <c r="BI31" s="426"/>
      <c r="BJ31" s="426"/>
      <c r="BK31" s="426"/>
      <c r="BL31" s="427"/>
    </row>
    <row r="32" spans="1:64">
      <c r="A32" s="461" t="s">
        <v>329</v>
      </c>
      <c r="B32" s="461"/>
      <c r="C32" s="461"/>
      <c r="D32" s="461"/>
      <c r="E32" s="461"/>
      <c r="F32" s="461"/>
      <c r="G32" s="461"/>
      <c r="H32" s="461"/>
      <c r="I32" s="461"/>
      <c r="J32" s="461"/>
      <c r="K32" s="461"/>
      <c r="L32" s="461"/>
      <c r="M32" s="461"/>
      <c r="N32" s="461"/>
      <c r="O32" s="461"/>
      <c r="P32" s="461"/>
      <c r="Q32" s="461"/>
      <c r="R32" s="461"/>
      <c r="S32" s="461"/>
      <c r="T32" s="461"/>
      <c r="U32" s="425"/>
      <c r="V32" s="426"/>
      <c r="W32" s="426"/>
      <c r="X32" s="426"/>
      <c r="Y32" s="426"/>
      <c r="Z32" s="426"/>
      <c r="AA32" s="426"/>
      <c r="AB32" s="427"/>
      <c r="AC32" s="425"/>
      <c r="AD32" s="426"/>
      <c r="AE32" s="426"/>
      <c r="AF32" s="426"/>
      <c r="AG32" s="426"/>
      <c r="AH32" s="426"/>
      <c r="AI32" s="426"/>
      <c r="AJ32" s="427"/>
      <c r="AK32" s="425"/>
      <c r="AL32" s="426"/>
      <c r="AM32" s="426"/>
      <c r="AN32" s="426"/>
      <c r="AO32" s="426"/>
      <c r="AP32" s="426"/>
      <c r="AQ32" s="426"/>
      <c r="AR32" s="426"/>
      <c r="AS32" s="427"/>
      <c r="AT32" s="425"/>
      <c r="AU32" s="426"/>
      <c r="AV32" s="426"/>
      <c r="AW32" s="426"/>
      <c r="AX32" s="426"/>
      <c r="AY32" s="426"/>
      <c r="AZ32" s="426"/>
      <c r="BA32" s="426"/>
      <c r="BB32" s="426"/>
      <c r="BC32" s="427"/>
      <c r="BD32" s="425"/>
      <c r="BE32" s="426"/>
      <c r="BF32" s="426"/>
      <c r="BG32" s="426"/>
      <c r="BH32" s="426"/>
      <c r="BI32" s="426"/>
      <c r="BJ32" s="426"/>
      <c r="BK32" s="426"/>
      <c r="BL32" s="427"/>
    </row>
    <row r="33" spans="1:64">
      <c r="A33" s="461" t="s">
        <v>330</v>
      </c>
      <c r="B33" s="461"/>
      <c r="C33" s="461"/>
      <c r="D33" s="461"/>
      <c r="E33" s="461"/>
      <c r="F33" s="461"/>
      <c r="G33" s="461"/>
      <c r="H33" s="461"/>
      <c r="I33" s="461"/>
      <c r="J33" s="461"/>
      <c r="K33" s="461"/>
      <c r="L33" s="461"/>
      <c r="M33" s="461"/>
      <c r="N33" s="461"/>
      <c r="O33" s="461"/>
      <c r="P33" s="461"/>
      <c r="Q33" s="461"/>
      <c r="R33" s="461"/>
      <c r="S33" s="461"/>
      <c r="T33" s="461"/>
      <c r="U33" s="425"/>
      <c r="V33" s="426"/>
      <c r="W33" s="426"/>
      <c r="X33" s="426"/>
      <c r="Y33" s="426"/>
      <c r="Z33" s="426"/>
      <c r="AA33" s="426"/>
      <c r="AB33" s="427"/>
      <c r="AC33" s="425"/>
      <c r="AD33" s="426"/>
      <c r="AE33" s="426"/>
      <c r="AF33" s="426"/>
      <c r="AG33" s="426"/>
      <c r="AH33" s="426"/>
      <c r="AI33" s="426"/>
      <c r="AJ33" s="427"/>
      <c r="AK33" s="425"/>
      <c r="AL33" s="426"/>
      <c r="AM33" s="426"/>
      <c r="AN33" s="426"/>
      <c r="AO33" s="426"/>
      <c r="AP33" s="426"/>
      <c r="AQ33" s="426"/>
      <c r="AR33" s="426"/>
      <c r="AS33" s="427"/>
      <c r="AT33" s="425"/>
      <c r="AU33" s="426"/>
      <c r="AV33" s="426"/>
      <c r="AW33" s="426"/>
      <c r="AX33" s="426"/>
      <c r="AY33" s="426"/>
      <c r="AZ33" s="426"/>
      <c r="BA33" s="426"/>
      <c r="BB33" s="426"/>
      <c r="BC33" s="427"/>
      <c r="BD33" s="425"/>
      <c r="BE33" s="426"/>
      <c r="BF33" s="426"/>
      <c r="BG33" s="426"/>
      <c r="BH33" s="426"/>
      <c r="BI33" s="426"/>
      <c r="BJ33" s="426"/>
      <c r="BK33" s="426"/>
      <c r="BL33" s="427"/>
    </row>
    <row r="34" spans="1:64">
      <c r="A34" s="461" t="s">
        <v>331</v>
      </c>
      <c r="B34" s="461"/>
      <c r="C34" s="461"/>
      <c r="D34" s="461"/>
      <c r="E34" s="461"/>
      <c r="F34" s="461"/>
      <c r="G34" s="461"/>
      <c r="H34" s="461"/>
      <c r="I34" s="461"/>
      <c r="J34" s="461"/>
      <c r="K34" s="461"/>
      <c r="L34" s="461"/>
      <c r="M34" s="461"/>
      <c r="N34" s="461"/>
      <c r="O34" s="461"/>
      <c r="P34" s="461"/>
      <c r="Q34" s="461"/>
      <c r="R34" s="461"/>
      <c r="S34" s="461"/>
      <c r="T34" s="461"/>
      <c r="U34" s="425"/>
      <c r="V34" s="426"/>
      <c r="W34" s="426"/>
      <c r="X34" s="426"/>
      <c r="Y34" s="426"/>
      <c r="Z34" s="426"/>
      <c r="AA34" s="426"/>
      <c r="AB34" s="427"/>
      <c r="AC34" s="425"/>
      <c r="AD34" s="426"/>
      <c r="AE34" s="426"/>
      <c r="AF34" s="426"/>
      <c r="AG34" s="426"/>
      <c r="AH34" s="426"/>
      <c r="AI34" s="426"/>
      <c r="AJ34" s="427"/>
      <c r="AK34" s="425"/>
      <c r="AL34" s="426"/>
      <c r="AM34" s="426"/>
      <c r="AN34" s="426"/>
      <c r="AO34" s="426"/>
      <c r="AP34" s="426"/>
      <c r="AQ34" s="426"/>
      <c r="AR34" s="426"/>
      <c r="AS34" s="427"/>
      <c r="AT34" s="425"/>
      <c r="AU34" s="426"/>
      <c r="AV34" s="426"/>
      <c r="AW34" s="426"/>
      <c r="AX34" s="426"/>
      <c r="AY34" s="426"/>
      <c r="AZ34" s="426"/>
      <c r="BA34" s="426"/>
      <c r="BB34" s="426"/>
      <c r="BC34" s="427"/>
      <c r="BD34" s="425"/>
      <c r="BE34" s="426"/>
      <c r="BF34" s="426"/>
      <c r="BG34" s="426"/>
      <c r="BH34" s="426"/>
      <c r="BI34" s="426"/>
      <c r="BJ34" s="426"/>
      <c r="BK34" s="426"/>
      <c r="BL34" s="427"/>
    </row>
    <row r="35" spans="1:64">
      <c r="A35" s="461" t="s">
        <v>332</v>
      </c>
      <c r="B35" s="461"/>
      <c r="C35" s="461"/>
      <c r="D35" s="461"/>
      <c r="E35" s="461"/>
      <c r="F35" s="461"/>
      <c r="G35" s="461"/>
      <c r="H35" s="461"/>
      <c r="I35" s="461"/>
      <c r="J35" s="461"/>
      <c r="K35" s="461"/>
      <c r="L35" s="461"/>
      <c r="M35" s="461"/>
      <c r="N35" s="461"/>
      <c r="O35" s="461"/>
      <c r="P35" s="461"/>
      <c r="Q35" s="461"/>
      <c r="R35" s="461"/>
      <c r="S35" s="461"/>
      <c r="T35" s="461"/>
      <c r="U35" s="425"/>
      <c r="V35" s="426"/>
      <c r="W35" s="426"/>
      <c r="X35" s="426"/>
      <c r="Y35" s="426"/>
      <c r="Z35" s="426"/>
      <c r="AA35" s="426"/>
      <c r="AB35" s="427"/>
      <c r="AC35" s="425"/>
      <c r="AD35" s="426"/>
      <c r="AE35" s="426"/>
      <c r="AF35" s="426"/>
      <c r="AG35" s="426"/>
      <c r="AH35" s="426"/>
      <c r="AI35" s="426"/>
      <c r="AJ35" s="427"/>
      <c r="AK35" s="425"/>
      <c r="AL35" s="426"/>
      <c r="AM35" s="426"/>
      <c r="AN35" s="426"/>
      <c r="AO35" s="426"/>
      <c r="AP35" s="426"/>
      <c r="AQ35" s="426"/>
      <c r="AR35" s="426"/>
      <c r="AS35" s="427"/>
      <c r="AT35" s="425"/>
      <c r="AU35" s="426"/>
      <c r="AV35" s="426"/>
      <c r="AW35" s="426"/>
      <c r="AX35" s="426"/>
      <c r="AY35" s="426"/>
      <c r="AZ35" s="426"/>
      <c r="BA35" s="426"/>
      <c r="BB35" s="426"/>
      <c r="BC35" s="427"/>
      <c r="BD35" s="425"/>
      <c r="BE35" s="426"/>
      <c r="BF35" s="426"/>
      <c r="BG35" s="426"/>
      <c r="BH35" s="426"/>
      <c r="BI35" s="426"/>
      <c r="BJ35" s="426"/>
      <c r="BK35" s="426"/>
      <c r="BL35" s="427"/>
    </row>
    <row r="36" spans="1:64">
      <c r="A36" s="461" t="s">
        <v>333</v>
      </c>
      <c r="B36" s="461"/>
      <c r="C36" s="461"/>
      <c r="D36" s="461"/>
      <c r="E36" s="461"/>
      <c r="F36" s="461"/>
      <c r="G36" s="461"/>
      <c r="H36" s="461"/>
      <c r="I36" s="461"/>
      <c r="J36" s="461"/>
      <c r="K36" s="461"/>
      <c r="L36" s="461"/>
      <c r="M36" s="461"/>
      <c r="N36" s="461"/>
      <c r="O36" s="461"/>
      <c r="P36" s="461"/>
      <c r="Q36" s="461"/>
      <c r="R36" s="461"/>
      <c r="S36" s="461"/>
      <c r="T36" s="461"/>
      <c r="U36" s="425"/>
      <c r="V36" s="426"/>
      <c r="W36" s="426"/>
      <c r="X36" s="426"/>
      <c r="Y36" s="426"/>
      <c r="Z36" s="426"/>
      <c r="AA36" s="426"/>
      <c r="AB36" s="427"/>
      <c r="AC36" s="425"/>
      <c r="AD36" s="426"/>
      <c r="AE36" s="426"/>
      <c r="AF36" s="426"/>
      <c r="AG36" s="426"/>
      <c r="AH36" s="426"/>
      <c r="AI36" s="426"/>
      <c r="AJ36" s="427"/>
      <c r="AK36" s="425"/>
      <c r="AL36" s="426"/>
      <c r="AM36" s="426"/>
      <c r="AN36" s="426"/>
      <c r="AO36" s="426"/>
      <c r="AP36" s="426"/>
      <c r="AQ36" s="426"/>
      <c r="AR36" s="426"/>
      <c r="AS36" s="427"/>
      <c r="AT36" s="425"/>
      <c r="AU36" s="426"/>
      <c r="AV36" s="426"/>
      <c r="AW36" s="426"/>
      <c r="AX36" s="426"/>
      <c r="AY36" s="426"/>
      <c r="AZ36" s="426"/>
      <c r="BA36" s="426"/>
      <c r="BB36" s="426"/>
      <c r="BC36" s="427"/>
      <c r="BD36" s="425"/>
      <c r="BE36" s="426"/>
      <c r="BF36" s="426"/>
      <c r="BG36" s="426"/>
      <c r="BH36" s="426"/>
      <c r="BI36" s="426"/>
      <c r="BJ36" s="426"/>
      <c r="BK36" s="426"/>
      <c r="BL36" s="427"/>
    </row>
    <row r="37" spans="1:64">
      <c r="A37" s="460" t="s">
        <v>326</v>
      </c>
      <c r="B37" s="460"/>
      <c r="C37" s="460"/>
      <c r="D37" s="460"/>
      <c r="E37" s="460"/>
      <c r="F37" s="460"/>
      <c r="G37" s="460"/>
      <c r="H37" s="460"/>
      <c r="I37" s="460"/>
      <c r="J37" s="460"/>
      <c r="K37" s="460"/>
      <c r="L37" s="460"/>
      <c r="M37" s="460"/>
      <c r="N37" s="460"/>
      <c r="O37" s="460"/>
      <c r="P37" s="460"/>
      <c r="Q37" s="460"/>
      <c r="R37" s="460"/>
      <c r="S37" s="460"/>
      <c r="T37" s="460"/>
      <c r="U37" s="428"/>
      <c r="V37" s="429"/>
      <c r="W37" s="429"/>
      <c r="X37" s="429"/>
      <c r="Y37" s="429"/>
      <c r="Z37" s="429"/>
      <c r="AA37" s="429"/>
      <c r="AB37" s="430"/>
      <c r="AC37" s="428"/>
      <c r="AD37" s="429"/>
      <c r="AE37" s="429"/>
      <c r="AF37" s="429"/>
      <c r="AG37" s="429"/>
      <c r="AH37" s="429"/>
      <c r="AI37" s="429"/>
      <c r="AJ37" s="430"/>
      <c r="AK37" s="428"/>
      <c r="AL37" s="429"/>
      <c r="AM37" s="429"/>
      <c r="AN37" s="429"/>
      <c r="AO37" s="429"/>
      <c r="AP37" s="429"/>
      <c r="AQ37" s="429"/>
      <c r="AR37" s="429"/>
      <c r="AS37" s="430"/>
      <c r="AT37" s="428"/>
      <c r="AU37" s="429"/>
      <c r="AV37" s="429"/>
      <c r="AW37" s="429"/>
      <c r="AX37" s="429"/>
      <c r="AY37" s="429"/>
      <c r="AZ37" s="429"/>
      <c r="BA37" s="429"/>
      <c r="BB37" s="429"/>
      <c r="BC37" s="430"/>
      <c r="BD37" s="428"/>
      <c r="BE37" s="429"/>
      <c r="BF37" s="429"/>
      <c r="BG37" s="429"/>
      <c r="BH37" s="429"/>
      <c r="BI37" s="429"/>
      <c r="BJ37" s="429"/>
      <c r="BK37" s="429"/>
      <c r="BL37" s="430"/>
    </row>
    <row r="38" spans="1:64">
      <c r="A38" s="459" t="s">
        <v>334</v>
      </c>
      <c r="B38" s="459"/>
      <c r="C38" s="459"/>
      <c r="D38" s="459"/>
      <c r="E38" s="459"/>
      <c r="F38" s="459"/>
      <c r="G38" s="459"/>
      <c r="H38" s="459"/>
      <c r="I38" s="459"/>
      <c r="J38" s="459"/>
      <c r="K38" s="459"/>
      <c r="L38" s="459"/>
      <c r="M38" s="459"/>
      <c r="N38" s="459"/>
      <c r="O38" s="459"/>
      <c r="P38" s="459"/>
      <c r="Q38" s="459"/>
      <c r="R38" s="459"/>
      <c r="S38" s="459"/>
      <c r="T38" s="459"/>
      <c r="U38" s="422">
        <v>0</v>
      </c>
      <c r="V38" s="423"/>
      <c r="W38" s="423"/>
      <c r="X38" s="423"/>
      <c r="Y38" s="423"/>
      <c r="Z38" s="423"/>
      <c r="AA38" s="423"/>
      <c r="AB38" s="424"/>
      <c r="AC38" s="422">
        <v>0</v>
      </c>
      <c r="AD38" s="423"/>
      <c r="AE38" s="423"/>
      <c r="AF38" s="423"/>
      <c r="AG38" s="423"/>
      <c r="AH38" s="423"/>
      <c r="AI38" s="423"/>
      <c r="AJ38" s="424"/>
      <c r="AK38" s="462">
        <v>1</v>
      </c>
      <c r="AL38" s="423"/>
      <c r="AM38" s="423"/>
      <c r="AN38" s="423"/>
      <c r="AO38" s="423"/>
      <c r="AP38" s="423"/>
      <c r="AQ38" s="423"/>
      <c r="AR38" s="423"/>
      <c r="AS38" s="424"/>
      <c r="AT38" s="422" t="s">
        <v>320</v>
      </c>
      <c r="AU38" s="423"/>
      <c r="AV38" s="423"/>
      <c r="AW38" s="423"/>
      <c r="AX38" s="423"/>
      <c r="AY38" s="423"/>
      <c r="AZ38" s="423"/>
      <c r="BA38" s="423"/>
      <c r="BB38" s="423"/>
      <c r="BC38" s="424"/>
      <c r="BD38" s="422" t="s">
        <v>48</v>
      </c>
      <c r="BE38" s="423"/>
      <c r="BF38" s="423"/>
      <c r="BG38" s="423"/>
      <c r="BH38" s="423"/>
      <c r="BI38" s="423"/>
      <c r="BJ38" s="423"/>
      <c r="BK38" s="423"/>
      <c r="BL38" s="424"/>
    </row>
    <row r="39" spans="1:64">
      <c r="A39" s="461" t="s">
        <v>335</v>
      </c>
      <c r="B39" s="461"/>
      <c r="C39" s="461"/>
      <c r="D39" s="461"/>
      <c r="E39" s="461"/>
      <c r="F39" s="461"/>
      <c r="G39" s="461"/>
      <c r="H39" s="461"/>
      <c r="I39" s="461"/>
      <c r="J39" s="461"/>
      <c r="K39" s="461"/>
      <c r="L39" s="461"/>
      <c r="M39" s="461"/>
      <c r="N39" s="461"/>
      <c r="O39" s="461"/>
      <c r="P39" s="461"/>
      <c r="Q39" s="461"/>
      <c r="R39" s="461"/>
      <c r="S39" s="461"/>
      <c r="T39" s="461"/>
      <c r="U39" s="425"/>
      <c r="V39" s="426"/>
      <c r="W39" s="426"/>
      <c r="X39" s="426"/>
      <c r="Y39" s="426"/>
      <c r="Z39" s="426"/>
      <c r="AA39" s="426"/>
      <c r="AB39" s="427"/>
      <c r="AC39" s="425"/>
      <c r="AD39" s="426"/>
      <c r="AE39" s="426"/>
      <c r="AF39" s="426"/>
      <c r="AG39" s="426"/>
      <c r="AH39" s="426"/>
      <c r="AI39" s="426"/>
      <c r="AJ39" s="427"/>
      <c r="AK39" s="425"/>
      <c r="AL39" s="426"/>
      <c r="AM39" s="426"/>
      <c r="AN39" s="426"/>
      <c r="AO39" s="426"/>
      <c r="AP39" s="426"/>
      <c r="AQ39" s="426"/>
      <c r="AR39" s="426"/>
      <c r="AS39" s="427"/>
      <c r="AT39" s="425"/>
      <c r="AU39" s="426"/>
      <c r="AV39" s="426"/>
      <c r="AW39" s="426"/>
      <c r="AX39" s="426"/>
      <c r="AY39" s="426"/>
      <c r="AZ39" s="426"/>
      <c r="BA39" s="426"/>
      <c r="BB39" s="426"/>
      <c r="BC39" s="427"/>
      <c r="BD39" s="425"/>
      <c r="BE39" s="426"/>
      <c r="BF39" s="426"/>
      <c r="BG39" s="426"/>
      <c r="BH39" s="426"/>
      <c r="BI39" s="426"/>
      <c r="BJ39" s="426"/>
      <c r="BK39" s="426"/>
      <c r="BL39" s="427"/>
    </row>
    <row r="40" spans="1:64">
      <c r="A40" s="461" t="s">
        <v>336</v>
      </c>
      <c r="B40" s="461"/>
      <c r="C40" s="461"/>
      <c r="D40" s="461"/>
      <c r="E40" s="461"/>
      <c r="F40" s="461"/>
      <c r="G40" s="461"/>
      <c r="H40" s="461"/>
      <c r="I40" s="461"/>
      <c r="J40" s="461"/>
      <c r="K40" s="461"/>
      <c r="L40" s="461"/>
      <c r="M40" s="461"/>
      <c r="N40" s="461"/>
      <c r="O40" s="461"/>
      <c r="P40" s="461"/>
      <c r="Q40" s="461"/>
      <c r="R40" s="461"/>
      <c r="S40" s="461"/>
      <c r="T40" s="461"/>
      <c r="U40" s="425"/>
      <c r="V40" s="426"/>
      <c r="W40" s="426"/>
      <c r="X40" s="426"/>
      <c r="Y40" s="426"/>
      <c r="Z40" s="426"/>
      <c r="AA40" s="426"/>
      <c r="AB40" s="427"/>
      <c r="AC40" s="425"/>
      <c r="AD40" s="426"/>
      <c r="AE40" s="426"/>
      <c r="AF40" s="426"/>
      <c r="AG40" s="426"/>
      <c r="AH40" s="426"/>
      <c r="AI40" s="426"/>
      <c r="AJ40" s="427"/>
      <c r="AK40" s="425"/>
      <c r="AL40" s="426"/>
      <c r="AM40" s="426"/>
      <c r="AN40" s="426"/>
      <c r="AO40" s="426"/>
      <c r="AP40" s="426"/>
      <c r="AQ40" s="426"/>
      <c r="AR40" s="426"/>
      <c r="AS40" s="427"/>
      <c r="AT40" s="425"/>
      <c r="AU40" s="426"/>
      <c r="AV40" s="426"/>
      <c r="AW40" s="426"/>
      <c r="AX40" s="426"/>
      <c r="AY40" s="426"/>
      <c r="AZ40" s="426"/>
      <c r="BA40" s="426"/>
      <c r="BB40" s="426"/>
      <c r="BC40" s="427"/>
      <c r="BD40" s="425"/>
      <c r="BE40" s="426"/>
      <c r="BF40" s="426"/>
      <c r="BG40" s="426"/>
      <c r="BH40" s="426"/>
      <c r="BI40" s="426"/>
      <c r="BJ40" s="426"/>
      <c r="BK40" s="426"/>
      <c r="BL40" s="427"/>
    </row>
    <row r="41" spans="1:64">
      <c r="A41" s="461" t="s">
        <v>337</v>
      </c>
      <c r="B41" s="461"/>
      <c r="C41" s="461"/>
      <c r="D41" s="461"/>
      <c r="E41" s="461"/>
      <c r="F41" s="461"/>
      <c r="G41" s="461"/>
      <c r="H41" s="461"/>
      <c r="I41" s="461"/>
      <c r="J41" s="461"/>
      <c r="K41" s="461"/>
      <c r="L41" s="461"/>
      <c r="M41" s="461"/>
      <c r="N41" s="461"/>
      <c r="O41" s="461"/>
      <c r="P41" s="461"/>
      <c r="Q41" s="461"/>
      <c r="R41" s="461"/>
      <c r="S41" s="461"/>
      <c r="T41" s="461"/>
      <c r="U41" s="425"/>
      <c r="V41" s="426"/>
      <c r="W41" s="426"/>
      <c r="X41" s="426"/>
      <c r="Y41" s="426"/>
      <c r="Z41" s="426"/>
      <c r="AA41" s="426"/>
      <c r="AB41" s="427"/>
      <c r="AC41" s="425"/>
      <c r="AD41" s="426"/>
      <c r="AE41" s="426"/>
      <c r="AF41" s="426"/>
      <c r="AG41" s="426"/>
      <c r="AH41" s="426"/>
      <c r="AI41" s="426"/>
      <c r="AJ41" s="427"/>
      <c r="AK41" s="425"/>
      <c r="AL41" s="426"/>
      <c r="AM41" s="426"/>
      <c r="AN41" s="426"/>
      <c r="AO41" s="426"/>
      <c r="AP41" s="426"/>
      <c r="AQ41" s="426"/>
      <c r="AR41" s="426"/>
      <c r="AS41" s="427"/>
      <c r="AT41" s="425"/>
      <c r="AU41" s="426"/>
      <c r="AV41" s="426"/>
      <c r="AW41" s="426"/>
      <c r="AX41" s="426"/>
      <c r="AY41" s="426"/>
      <c r="AZ41" s="426"/>
      <c r="BA41" s="426"/>
      <c r="BB41" s="426"/>
      <c r="BC41" s="427"/>
      <c r="BD41" s="425"/>
      <c r="BE41" s="426"/>
      <c r="BF41" s="426"/>
      <c r="BG41" s="426"/>
      <c r="BH41" s="426"/>
      <c r="BI41" s="426"/>
      <c r="BJ41" s="426"/>
      <c r="BK41" s="426"/>
      <c r="BL41" s="427"/>
    </row>
    <row r="42" spans="1:64">
      <c r="A42" s="461" t="s">
        <v>338</v>
      </c>
      <c r="B42" s="461"/>
      <c r="C42" s="461"/>
      <c r="D42" s="461"/>
      <c r="E42" s="461"/>
      <c r="F42" s="461"/>
      <c r="G42" s="461"/>
      <c r="H42" s="461"/>
      <c r="I42" s="461"/>
      <c r="J42" s="461"/>
      <c r="K42" s="461"/>
      <c r="L42" s="461"/>
      <c r="M42" s="461"/>
      <c r="N42" s="461"/>
      <c r="O42" s="461"/>
      <c r="P42" s="461"/>
      <c r="Q42" s="461"/>
      <c r="R42" s="461"/>
      <c r="S42" s="461"/>
      <c r="T42" s="461"/>
      <c r="U42" s="425"/>
      <c r="V42" s="426"/>
      <c r="W42" s="426"/>
      <c r="X42" s="426"/>
      <c r="Y42" s="426"/>
      <c r="Z42" s="426"/>
      <c r="AA42" s="426"/>
      <c r="AB42" s="427"/>
      <c r="AC42" s="425"/>
      <c r="AD42" s="426"/>
      <c r="AE42" s="426"/>
      <c r="AF42" s="426"/>
      <c r="AG42" s="426"/>
      <c r="AH42" s="426"/>
      <c r="AI42" s="426"/>
      <c r="AJ42" s="427"/>
      <c r="AK42" s="425"/>
      <c r="AL42" s="426"/>
      <c r="AM42" s="426"/>
      <c r="AN42" s="426"/>
      <c r="AO42" s="426"/>
      <c r="AP42" s="426"/>
      <c r="AQ42" s="426"/>
      <c r="AR42" s="426"/>
      <c r="AS42" s="427"/>
      <c r="AT42" s="425"/>
      <c r="AU42" s="426"/>
      <c r="AV42" s="426"/>
      <c r="AW42" s="426"/>
      <c r="AX42" s="426"/>
      <c r="AY42" s="426"/>
      <c r="AZ42" s="426"/>
      <c r="BA42" s="426"/>
      <c r="BB42" s="426"/>
      <c r="BC42" s="427"/>
      <c r="BD42" s="425"/>
      <c r="BE42" s="426"/>
      <c r="BF42" s="426"/>
      <c r="BG42" s="426"/>
      <c r="BH42" s="426"/>
      <c r="BI42" s="426"/>
      <c r="BJ42" s="426"/>
      <c r="BK42" s="426"/>
      <c r="BL42" s="427"/>
    </row>
    <row r="43" spans="1:64">
      <c r="A43" s="461" t="s">
        <v>339</v>
      </c>
      <c r="B43" s="461"/>
      <c r="C43" s="461"/>
      <c r="D43" s="461"/>
      <c r="E43" s="461"/>
      <c r="F43" s="461"/>
      <c r="G43" s="461"/>
      <c r="H43" s="461"/>
      <c r="I43" s="461"/>
      <c r="J43" s="461"/>
      <c r="K43" s="461"/>
      <c r="L43" s="461"/>
      <c r="M43" s="461"/>
      <c r="N43" s="461"/>
      <c r="O43" s="461"/>
      <c r="P43" s="461"/>
      <c r="Q43" s="461"/>
      <c r="R43" s="461"/>
      <c r="S43" s="461"/>
      <c r="T43" s="461"/>
      <c r="U43" s="425"/>
      <c r="V43" s="426"/>
      <c r="W43" s="426"/>
      <c r="X43" s="426"/>
      <c r="Y43" s="426"/>
      <c r="Z43" s="426"/>
      <c r="AA43" s="426"/>
      <c r="AB43" s="427"/>
      <c r="AC43" s="425"/>
      <c r="AD43" s="426"/>
      <c r="AE43" s="426"/>
      <c r="AF43" s="426"/>
      <c r="AG43" s="426"/>
      <c r="AH43" s="426"/>
      <c r="AI43" s="426"/>
      <c r="AJ43" s="427"/>
      <c r="AK43" s="425"/>
      <c r="AL43" s="426"/>
      <c r="AM43" s="426"/>
      <c r="AN43" s="426"/>
      <c r="AO43" s="426"/>
      <c r="AP43" s="426"/>
      <c r="AQ43" s="426"/>
      <c r="AR43" s="426"/>
      <c r="AS43" s="427"/>
      <c r="AT43" s="425"/>
      <c r="AU43" s="426"/>
      <c r="AV43" s="426"/>
      <c r="AW43" s="426"/>
      <c r="AX43" s="426"/>
      <c r="AY43" s="426"/>
      <c r="AZ43" s="426"/>
      <c r="BA43" s="426"/>
      <c r="BB43" s="426"/>
      <c r="BC43" s="427"/>
      <c r="BD43" s="425"/>
      <c r="BE43" s="426"/>
      <c r="BF43" s="426"/>
      <c r="BG43" s="426"/>
      <c r="BH43" s="426"/>
      <c r="BI43" s="426"/>
      <c r="BJ43" s="426"/>
      <c r="BK43" s="426"/>
      <c r="BL43" s="427"/>
    </row>
    <row r="44" spans="1:64">
      <c r="A44" s="461" t="s">
        <v>340</v>
      </c>
      <c r="B44" s="461"/>
      <c r="C44" s="461"/>
      <c r="D44" s="461"/>
      <c r="E44" s="461"/>
      <c r="F44" s="461"/>
      <c r="G44" s="461"/>
      <c r="H44" s="461"/>
      <c r="I44" s="461"/>
      <c r="J44" s="461"/>
      <c r="K44" s="461"/>
      <c r="L44" s="461"/>
      <c r="M44" s="461"/>
      <c r="N44" s="461"/>
      <c r="O44" s="461"/>
      <c r="P44" s="461"/>
      <c r="Q44" s="461"/>
      <c r="R44" s="461"/>
      <c r="S44" s="461"/>
      <c r="T44" s="461"/>
      <c r="U44" s="425"/>
      <c r="V44" s="426"/>
      <c r="W44" s="426"/>
      <c r="X44" s="426"/>
      <c r="Y44" s="426"/>
      <c r="Z44" s="426"/>
      <c r="AA44" s="426"/>
      <c r="AB44" s="427"/>
      <c r="AC44" s="425"/>
      <c r="AD44" s="426"/>
      <c r="AE44" s="426"/>
      <c r="AF44" s="426"/>
      <c r="AG44" s="426"/>
      <c r="AH44" s="426"/>
      <c r="AI44" s="426"/>
      <c r="AJ44" s="427"/>
      <c r="AK44" s="425"/>
      <c r="AL44" s="426"/>
      <c r="AM44" s="426"/>
      <c r="AN44" s="426"/>
      <c r="AO44" s="426"/>
      <c r="AP44" s="426"/>
      <c r="AQ44" s="426"/>
      <c r="AR44" s="426"/>
      <c r="AS44" s="427"/>
      <c r="AT44" s="425"/>
      <c r="AU44" s="426"/>
      <c r="AV44" s="426"/>
      <c r="AW44" s="426"/>
      <c r="AX44" s="426"/>
      <c r="AY44" s="426"/>
      <c r="AZ44" s="426"/>
      <c r="BA44" s="426"/>
      <c r="BB44" s="426"/>
      <c r="BC44" s="427"/>
      <c r="BD44" s="425"/>
      <c r="BE44" s="426"/>
      <c r="BF44" s="426"/>
      <c r="BG44" s="426"/>
      <c r="BH44" s="426"/>
      <c r="BI44" s="426"/>
      <c r="BJ44" s="426"/>
      <c r="BK44" s="426"/>
      <c r="BL44" s="427"/>
    </row>
    <row r="45" spans="1:64">
      <c r="A45" s="461" t="s">
        <v>341</v>
      </c>
      <c r="B45" s="461"/>
      <c r="C45" s="461"/>
      <c r="D45" s="461"/>
      <c r="E45" s="461"/>
      <c r="F45" s="461"/>
      <c r="G45" s="461"/>
      <c r="H45" s="461"/>
      <c r="I45" s="461"/>
      <c r="J45" s="461"/>
      <c r="K45" s="461"/>
      <c r="L45" s="461"/>
      <c r="M45" s="461"/>
      <c r="N45" s="461"/>
      <c r="O45" s="461"/>
      <c r="P45" s="461"/>
      <c r="Q45" s="461"/>
      <c r="R45" s="461"/>
      <c r="S45" s="461"/>
      <c r="T45" s="461"/>
      <c r="U45" s="425"/>
      <c r="V45" s="426"/>
      <c r="W45" s="426"/>
      <c r="X45" s="426"/>
      <c r="Y45" s="426"/>
      <c r="Z45" s="426"/>
      <c r="AA45" s="426"/>
      <c r="AB45" s="427"/>
      <c r="AC45" s="425"/>
      <c r="AD45" s="426"/>
      <c r="AE45" s="426"/>
      <c r="AF45" s="426"/>
      <c r="AG45" s="426"/>
      <c r="AH45" s="426"/>
      <c r="AI45" s="426"/>
      <c r="AJ45" s="427"/>
      <c r="AK45" s="425"/>
      <c r="AL45" s="426"/>
      <c r="AM45" s="426"/>
      <c r="AN45" s="426"/>
      <c r="AO45" s="426"/>
      <c r="AP45" s="426"/>
      <c r="AQ45" s="426"/>
      <c r="AR45" s="426"/>
      <c r="AS45" s="427"/>
      <c r="AT45" s="425"/>
      <c r="AU45" s="426"/>
      <c r="AV45" s="426"/>
      <c r="AW45" s="426"/>
      <c r="AX45" s="426"/>
      <c r="AY45" s="426"/>
      <c r="AZ45" s="426"/>
      <c r="BA45" s="426"/>
      <c r="BB45" s="426"/>
      <c r="BC45" s="427"/>
      <c r="BD45" s="425"/>
      <c r="BE45" s="426"/>
      <c r="BF45" s="426"/>
      <c r="BG45" s="426"/>
      <c r="BH45" s="426"/>
      <c r="BI45" s="426"/>
      <c r="BJ45" s="426"/>
      <c r="BK45" s="426"/>
      <c r="BL45" s="427"/>
    </row>
    <row r="46" spans="1:64">
      <c r="A46" s="461" t="s">
        <v>342</v>
      </c>
      <c r="B46" s="461"/>
      <c r="C46" s="461"/>
      <c r="D46" s="461"/>
      <c r="E46" s="461"/>
      <c r="F46" s="461"/>
      <c r="G46" s="461"/>
      <c r="H46" s="461"/>
      <c r="I46" s="461"/>
      <c r="J46" s="461"/>
      <c r="K46" s="461"/>
      <c r="L46" s="461"/>
      <c r="M46" s="461"/>
      <c r="N46" s="461"/>
      <c r="O46" s="461"/>
      <c r="P46" s="461"/>
      <c r="Q46" s="461"/>
      <c r="R46" s="461"/>
      <c r="S46" s="461"/>
      <c r="T46" s="461"/>
      <c r="U46" s="425"/>
      <c r="V46" s="426"/>
      <c r="W46" s="426"/>
      <c r="X46" s="426"/>
      <c r="Y46" s="426"/>
      <c r="Z46" s="426"/>
      <c r="AA46" s="426"/>
      <c r="AB46" s="427"/>
      <c r="AC46" s="425"/>
      <c r="AD46" s="426"/>
      <c r="AE46" s="426"/>
      <c r="AF46" s="426"/>
      <c r="AG46" s="426"/>
      <c r="AH46" s="426"/>
      <c r="AI46" s="426"/>
      <c r="AJ46" s="427"/>
      <c r="AK46" s="425"/>
      <c r="AL46" s="426"/>
      <c r="AM46" s="426"/>
      <c r="AN46" s="426"/>
      <c r="AO46" s="426"/>
      <c r="AP46" s="426"/>
      <c r="AQ46" s="426"/>
      <c r="AR46" s="426"/>
      <c r="AS46" s="427"/>
      <c r="AT46" s="425"/>
      <c r="AU46" s="426"/>
      <c r="AV46" s="426"/>
      <c r="AW46" s="426"/>
      <c r="AX46" s="426"/>
      <c r="AY46" s="426"/>
      <c r="AZ46" s="426"/>
      <c r="BA46" s="426"/>
      <c r="BB46" s="426"/>
      <c r="BC46" s="427"/>
      <c r="BD46" s="425"/>
      <c r="BE46" s="426"/>
      <c r="BF46" s="426"/>
      <c r="BG46" s="426"/>
      <c r="BH46" s="426"/>
      <c r="BI46" s="426"/>
      <c r="BJ46" s="426"/>
      <c r="BK46" s="426"/>
      <c r="BL46" s="427"/>
    </row>
    <row r="47" spans="1:64">
      <c r="A47" s="460" t="s">
        <v>343</v>
      </c>
      <c r="B47" s="460"/>
      <c r="C47" s="460"/>
      <c r="D47" s="460"/>
      <c r="E47" s="460"/>
      <c r="F47" s="460"/>
      <c r="G47" s="460"/>
      <c r="H47" s="460"/>
      <c r="I47" s="460"/>
      <c r="J47" s="460"/>
      <c r="K47" s="460"/>
      <c r="L47" s="460"/>
      <c r="M47" s="460"/>
      <c r="N47" s="460"/>
      <c r="O47" s="460"/>
      <c r="P47" s="460"/>
      <c r="Q47" s="460"/>
      <c r="R47" s="460"/>
      <c r="S47" s="460"/>
      <c r="T47" s="460"/>
      <c r="U47" s="428"/>
      <c r="V47" s="429"/>
      <c r="W47" s="429"/>
      <c r="X47" s="429"/>
      <c r="Y47" s="429"/>
      <c r="Z47" s="429"/>
      <c r="AA47" s="429"/>
      <c r="AB47" s="430"/>
      <c r="AC47" s="428"/>
      <c r="AD47" s="429"/>
      <c r="AE47" s="429"/>
      <c r="AF47" s="429"/>
      <c r="AG47" s="429"/>
      <c r="AH47" s="429"/>
      <c r="AI47" s="429"/>
      <c r="AJ47" s="430"/>
      <c r="AK47" s="428"/>
      <c r="AL47" s="429"/>
      <c r="AM47" s="429"/>
      <c r="AN47" s="429"/>
      <c r="AO47" s="429"/>
      <c r="AP47" s="429"/>
      <c r="AQ47" s="429"/>
      <c r="AR47" s="429"/>
      <c r="AS47" s="430"/>
      <c r="AT47" s="428"/>
      <c r="AU47" s="429"/>
      <c r="AV47" s="429"/>
      <c r="AW47" s="429"/>
      <c r="AX47" s="429"/>
      <c r="AY47" s="429"/>
      <c r="AZ47" s="429"/>
      <c r="BA47" s="429"/>
      <c r="BB47" s="429"/>
      <c r="BC47" s="430"/>
      <c r="BD47" s="428"/>
      <c r="BE47" s="429"/>
      <c r="BF47" s="429"/>
      <c r="BG47" s="429"/>
      <c r="BH47" s="429"/>
      <c r="BI47" s="429"/>
      <c r="BJ47" s="429"/>
      <c r="BK47" s="429"/>
      <c r="BL47" s="430"/>
    </row>
    <row r="48" spans="1:64">
      <c r="A48" s="459" t="s">
        <v>344</v>
      </c>
      <c r="B48" s="459"/>
      <c r="C48" s="459"/>
      <c r="D48" s="459"/>
      <c r="E48" s="459"/>
      <c r="F48" s="459"/>
      <c r="G48" s="459"/>
      <c r="H48" s="459"/>
      <c r="I48" s="459"/>
      <c r="J48" s="459"/>
      <c r="K48" s="459"/>
      <c r="L48" s="459"/>
      <c r="M48" s="459"/>
      <c r="N48" s="459"/>
      <c r="O48" s="459"/>
      <c r="P48" s="459"/>
      <c r="Q48" s="459"/>
      <c r="R48" s="459"/>
      <c r="S48" s="459"/>
      <c r="T48" s="459"/>
      <c r="U48" s="422">
        <v>0</v>
      </c>
      <c r="V48" s="423"/>
      <c r="W48" s="423"/>
      <c r="X48" s="423"/>
      <c r="Y48" s="423"/>
      <c r="Z48" s="423"/>
      <c r="AA48" s="423"/>
      <c r="AB48" s="424"/>
      <c r="AC48" s="422">
        <v>0</v>
      </c>
      <c r="AD48" s="423"/>
      <c r="AE48" s="423"/>
      <c r="AF48" s="423"/>
      <c r="AG48" s="423"/>
      <c r="AH48" s="423"/>
      <c r="AI48" s="423"/>
      <c r="AJ48" s="424"/>
      <c r="AK48" s="462">
        <v>1</v>
      </c>
      <c r="AL48" s="423"/>
      <c r="AM48" s="423"/>
      <c r="AN48" s="423"/>
      <c r="AO48" s="423"/>
      <c r="AP48" s="423"/>
      <c r="AQ48" s="423"/>
      <c r="AR48" s="423"/>
      <c r="AS48" s="424"/>
      <c r="AT48" s="422" t="s">
        <v>320</v>
      </c>
      <c r="AU48" s="423"/>
      <c r="AV48" s="423"/>
      <c r="AW48" s="423"/>
      <c r="AX48" s="423"/>
      <c r="AY48" s="423"/>
      <c r="AZ48" s="423"/>
      <c r="BA48" s="423"/>
      <c r="BB48" s="423"/>
      <c r="BC48" s="424"/>
      <c r="BD48" s="422">
        <v>2</v>
      </c>
      <c r="BE48" s="423"/>
      <c r="BF48" s="423"/>
      <c r="BG48" s="423"/>
      <c r="BH48" s="423"/>
      <c r="BI48" s="423"/>
      <c r="BJ48" s="423"/>
      <c r="BK48" s="423"/>
      <c r="BL48" s="424"/>
    </row>
    <row r="49" spans="1:64">
      <c r="A49" s="461" t="s">
        <v>345</v>
      </c>
      <c r="B49" s="461"/>
      <c r="C49" s="461"/>
      <c r="D49" s="461"/>
      <c r="E49" s="461"/>
      <c r="F49" s="461"/>
      <c r="G49" s="461"/>
      <c r="H49" s="461"/>
      <c r="I49" s="461"/>
      <c r="J49" s="461"/>
      <c r="K49" s="461"/>
      <c r="L49" s="461"/>
      <c r="M49" s="461"/>
      <c r="N49" s="461"/>
      <c r="O49" s="461"/>
      <c r="P49" s="461"/>
      <c r="Q49" s="461"/>
      <c r="R49" s="461"/>
      <c r="S49" s="461"/>
      <c r="T49" s="461"/>
      <c r="U49" s="425"/>
      <c r="V49" s="426"/>
      <c r="W49" s="426"/>
      <c r="X49" s="426"/>
      <c r="Y49" s="426"/>
      <c r="Z49" s="426"/>
      <c r="AA49" s="426"/>
      <c r="AB49" s="427"/>
      <c r="AC49" s="425"/>
      <c r="AD49" s="426"/>
      <c r="AE49" s="426"/>
      <c r="AF49" s="426"/>
      <c r="AG49" s="426"/>
      <c r="AH49" s="426"/>
      <c r="AI49" s="426"/>
      <c r="AJ49" s="427"/>
      <c r="AK49" s="425"/>
      <c r="AL49" s="426"/>
      <c r="AM49" s="426"/>
      <c r="AN49" s="426"/>
      <c r="AO49" s="426"/>
      <c r="AP49" s="426"/>
      <c r="AQ49" s="426"/>
      <c r="AR49" s="426"/>
      <c r="AS49" s="427"/>
      <c r="AT49" s="425"/>
      <c r="AU49" s="426"/>
      <c r="AV49" s="426"/>
      <c r="AW49" s="426"/>
      <c r="AX49" s="426"/>
      <c r="AY49" s="426"/>
      <c r="AZ49" s="426"/>
      <c r="BA49" s="426"/>
      <c r="BB49" s="426"/>
      <c r="BC49" s="427"/>
      <c r="BD49" s="425"/>
      <c r="BE49" s="426"/>
      <c r="BF49" s="426"/>
      <c r="BG49" s="426"/>
      <c r="BH49" s="426"/>
      <c r="BI49" s="426"/>
      <c r="BJ49" s="426"/>
      <c r="BK49" s="426"/>
      <c r="BL49" s="427"/>
    </row>
    <row r="50" spans="1:64">
      <c r="A50" s="461" t="s">
        <v>346</v>
      </c>
      <c r="B50" s="461"/>
      <c r="C50" s="461"/>
      <c r="D50" s="461"/>
      <c r="E50" s="461"/>
      <c r="F50" s="461"/>
      <c r="G50" s="461"/>
      <c r="H50" s="461"/>
      <c r="I50" s="461"/>
      <c r="J50" s="461"/>
      <c r="K50" s="461"/>
      <c r="L50" s="461"/>
      <c r="M50" s="461"/>
      <c r="N50" s="461"/>
      <c r="O50" s="461"/>
      <c r="P50" s="461"/>
      <c r="Q50" s="461"/>
      <c r="R50" s="461"/>
      <c r="S50" s="461"/>
      <c r="T50" s="461"/>
      <c r="U50" s="425"/>
      <c r="V50" s="426"/>
      <c r="W50" s="426"/>
      <c r="X50" s="426"/>
      <c r="Y50" s="426"/>
      <c r="Z50" s="426"/>
      <c r="AA50" s="426"/>
      <c r="AB50" s="427"/>
      <c r="AC50" s="425"/>
      <c r="AD50" s="426"/>
      <c r="AE50" s="426"/>
      <c r="AF50" s="426"/>
      <c r="AG50" s="426"/>
      <c r="AH50" s="426"/>
      <c r="AI50" s="426"/>
      <c r="AJ50" s="427"/>
      <c r="AK50" s="425"/>
      <c r="AL50" s="426"/>
      <c r="AM50" s="426"/>
      <c r="AN50" s="426"/>
      <c r="AO50" s="426"/>
      <c r="AP50" s="426"/>
      <c r="AQ50" s="426"/>
      <c r="AR50" s="426"/>
      <c r="AS50" s="427"/>
      <c r="AT50" s="425"/>
      <c r="AU50" s="426"/>
      <c r="AV50" s="426"/>
      <c r="AW50" s="426"/>
      <c r="AX50" s="426"/>
      <c r="AY50" s="426"/>
      <c r="AZ50" s="426"/>
      <c r="BA50" s="426"/>
      <c r="BB50" s="426"/>
      <c r="BC50" s="427"/>
      <c r="BD50" s="425"/>
      <c r="BE50" s="426"/>
      <c r="BF50" s="426"/>
      <c r="BG50" s="426"/>
      <c r="BH50" s="426"/>
      <c r="BI50" s="426"/>
      <c r="BJ50" s="426"/>
      <c r="BK50" s="426"/>
      <c r="BL50" s="427"/>
    </row>
    <row r="51" spans="1:64">
      <c r="A51" s="461" t="s">
        <v>347</v>
      </c>
      <c r="B51" s="461"/>
      <c r="C51" s="461"/>
      <c r="D51" s="461"/>
      <c r="E51" s="461"/>
      <c r="F51" s="461"/>
      <c r="G51" s="461"/>
      <c r="H51" s="461"/>
      <c r="I51" s="461"/>
      <c r="J51" s="461"/>
      <c r="K51" s="461"/>
      <c r="L51" s="461"/>
      <c r="M51" s="461"/>
      <c r="N51" s="461"/>
      <c r="O51" s="461"/>
      <c r="P51" s="461"/>
      <c r="Q51" s="461"/>
      <c r="R51" s="461"/>
      <c r="S51" s="461"/>
      <c r="T51" s="461"/>
      <c r="U51" s="425"/>
      <c r="V51" s="426"/>
      <c r="W51" s="426"/>
      <c r="X51" s="426"/>
      <c r="Y51" s="426"/>
      <c r="Z51" s="426"/>
      <c r="AA51" s="426"/>
      <c r="AB51" s="427"/>
      <c r="AC51" s="425"/>
      <c r="AD51" s="426"/>
      <c r="AE51" s="426"/>
      <c r="AF51" s="426"/>
      <c r="AG51" s="426"/>
      <c r="AH51" s="426"/>
      <c r="AI51" s="426"/>
      <c r="AJ51" s="427"/>
      <c r="AK51" s="425"/>
      <c r="AL51" s="426"/>
      <c r="AM51" s="426"/>
      <c r="AN51" s="426"/>
      <c r="AO51" s="426"/>
      <c r="AP51" s="426"/>
      <c r="AQ51" s="426"/>
      <c r="AR51" s="426"/>
      <c r="AS51" s="427"/>
      <c r="AT51" s="425"/>
      <c r="AU51" s="426"/>
      <c r="AV51" s="426"/>
      <c r="AW51" s="426"/>
      <c r="AX51" s="426"/>
      <c r="AY51" s="426"/>
      <c r="AZ51" s="426"/>
      <c r="BA51" s="426"/>
      <c r="BB51" s="426"/>
      <c r="BC51" s="427"/>
      <c r="BD51" s="425"/>
      <c r="BE51" s="426"/>
      <c r="BF51" s="426"/>
      <c r="BG51" s="426"/>
      <c r="BH51" s="426"/>
      <c r="BI51" s="426"/>
      <c r="BJ51" s="426"/>
      <c r="BK51" s="426"/>
      <c r="BL51" s="427"/>
    </row>
    <row r="52" spans="1:64">
      <c r="A52" s="461" t="s">
        <v>348</v>
      </c>
      <c r="B52" s="461"/>
      <c r="C52" s="461"/>
      <c r="D52" s="461"/>
      <c r="E52" s="461"/>
      <c r="F52" s="461"/>
      <c r="G52" s="461"/>
      <c r="H52" s="461"/>
      <c r="I52" s="461"/>
      <c r="J52" s="461"/>
      <c r="K52" s="461"/>
      <c r="L52" s="461"/>
      <c r="M52" s="461"/>
      <c r="N52" s="461"/>
      <c r="O52" s="461"/>
      <c r="P52" s="461"/>
      <c r="Q52" s="461"/>
      <c r="R52" s="461"/>
      <c r="S52" s="461"/>
      <c r="T52" s="461"/>
      <c r="U52" s="425"/>
      <c r="V52" s="426"/>
      <c r="W52" s="426"/>
      <c r="X52" s="426"/>
      <c r="Y52" s="426"/>
      <c r="Z52" s="426"/>
      <c r="AA52" s="426"/>
      <c r="AB52" s="427"/>
      <c r="AC52" s="425"/>
      <c r="AD52" s="426"/>
      <c r="AE52" s="426"/>
      <c r="AF52" s="426"/>
      <c r="AG52" s="426"/>
      <c r="AH52" s="426"/>
      <c r="AI52" s="426"/>
      <c r="AJ52" s="427"/>
      <c r="AK52" s="425"/>
      <c r="AL52" s="426"/>
      <c r="AM52" s="426"/>
      <c r="AN52" s="426"/>
      <c r="AO52" s="426"/>
      <c r="AP52" s="426"/>
      <c r="AQ52" s="426"/>
      <c r="AR52" s="426"/>
      <c r="AS52" s="427"/>
      <c r="AT52" s="425"/>
      <c r="AU52" s="426"/>
      <c r="AV52" s="426"/>
      <c r="AW52" s="426"/>
      <c r="AX52" s="426"/>
      <c r="AY52" s="426"/>
      <c r="AZ52" s="426"/>
      <c r="BA52" s="426"/>
      <c r="BB52" s="426"/>
      <c r="BC52" s="427"/>
      <c r="BD52" s="425"/>
      <c r="BE52" s="426"/>
      <c r="BF52" s="426"/>
      <c r="BG52" s="426"/>
      <c r="BH52" s="426"/>
      <c r="BI52" s="426"/>
      <c r="BJ52" s="426"/>
      <c r="BK52" s="426"/>
      <c r="BL52" s="427"/>
    </row>
    <row r="53" spans="1:64">
      <c r="A53" s="461" t="s">
        <v>349</v>
      </c>
      <c r="B53" s="461"/>
      <c r="C53" s="461"/>
      <c r="D53" s="461"/>
      <c r="E53" s="461"/>
      <c r="F53" s="461"/>
      <c r="G53" s="461"/>
      <c r="H53" s="461"/>
      <c r="I53" s="461"/>
      <c r="J53" s="461"/>
      <c r="K53" s="461"/>
      <c r="L53" s="461"/>
      <c r="M53" s="461"/>
      <c r="N53" s="461"/>
      <c r="O53" s="461"/>
      <c r="P53" s="461"/>
      <c r="Q53" s="461"/>
      <c r="R53" s="461"/>
      <c r="S53" s="461"/>
      <c r="T53" s="461"/>
      <c r="U53" s="425"/>
      <c r="V53" s="426"/>
      <c r="W53" s="426"/>
      <c r="X53" s="426"/>
      <c r="Y53" s="426"/>
      <c r="Z53" s="426"/>
      <c r="AA53" s="426"/>
      <c r="AB53" s="427"/>
      <c r="AC53" s="425"/>
      <c r="AD53" s="426"/>
      <c r="AE53" s="426"/>
      <c r="AF53" s="426"/>
      <c r="AG53" s="426"/>
      <c r="AH53" s="426"/>
      <c r="AI53" s="426"/>
      <c r="AJ53" s="427"/>
      <c r="AK53" s="425"/>
      <c r="AL53" s="426"/>
      <c r="AM53" s="426"/>
      <c r="AN53" s="426"/>
      <c r="AO53" s="426"/>
      <c r="AP53" s="426"/>
      <c r="AQ53" s="426"/>
      <c r="AR53" s="426"/>
      <c r="AS53" s="427"/>
      <c r="AT53" s="425"/>
      <c r="AU53" s="426"/>
      <c r="AV53" s="426"/>
      <c r="AW53" s="426"/>
      <c r="AX53" s="426"/>
      <c r="AY53" s="426"/>
      <c r="AZ53" s="426"/>
      <c r="BA53" s="426"/>
      <c r="BB53" s="426"/>
      <c r="BC53" s="427"/>
      <c r="BD53" s="425"/>
      <c r="BE53" s="426"/>
      <c r="BF53" s="426"/>
      <c r="BG53" s="426"/>
      <c r="BH53" s="426"/>
      <c r="BI53" s="426"/>
      <c r="BJ53" s="426"/>
      <c r="BK53" s="426"/>
      <c r="BL53" s="427"/>
    </row>
    <row r="54" spans="1:64">
      <c r="A54" s="461" t="s">
        <v>350</v>
      </c>
      <c r="B54" s="461"/>
      <c r="C54" s="461"/>
      <c r="D54" s="461"/>
      <c r="E54" s="461"/>
      <c r="F54" s="461"/>
      <c r="G54" s="461"/>
      <c r="H54" s="461"/>
      <c r="I54" s="461"/>
      <c r="J54" s="461"/>
      <c r="K54" s="461"/>
      <c r="L54" s="461"/>
      <c r="M54" s="461"/>
      <c r="N54" s="461"/>
      <c r="O54" s="461"/>
      <c r="P54" s="461"/>
      <c r="Q54" s="461"/>
      <c r="R54" s="461"/>
      <c r="S54" s="461"/>
      <c r="T54" s="461"/>
      <c r="U54" s="425"/>
      <c r="V54" s="426"/>
      <c r="W54" s="426"/>
      <c r="X54" s="426"/>
      <c r="Y54" s="426"/>
      <c r="Z54" s="426"/>
      <c r="AA54" s="426"/>
      <c r="AB54" s="427"/>
      <c r="AC54" s="425"/>
      <c r="AD54" s="426"/>
      <c r="AE54" s="426"/>
      <c r="AF54" s="426"/>
      <c r="AG54" s="426"/>
      <c r="AH54" s="426"/>
      <c r="AI54" s="426"/>
      <c r="AJ54" s="427"/>
      <c r="AK54" s="425"/>
      <c r="AL54" s="426"/>
      <c r="AM54" s="426"/>
      <c r="AN54" s="426"/>
      <c r="AO54" s="426"/>
      <c r="AP54" s="426"/>
      <c r="AQ54" s="426"/>
      <c r="AR54" s="426"/>
      <c r="AS54" s="427"/>
      <c r="AT54" s="425"/>
      <c r="AU54" s="426"/>
      <c r="AV54" s="426"/>
      <c r="AW54" s="426"/>
      <c r="AX54" s="426"/>
      <c r="AY54" s="426"/>
      <c r="AZ54" s="426"/>
      <c r="BA54" s="426"/>
      <c r="BB54" s="426"/>
      <c r="BC54" s="427"/>
      <c r="BD54" s="425"/>
      <c r="BE54" s="426"/>
      <c r="BF54" s="426"/>
      <c r="BG54" s="426"/>
      <c r="BH54" s="426"/>
      <c r="BI54" s="426"/>
      <c r="BJ54" s="426"/>
      <c r="BK54" s="426"/>
      <c r="BL54" s="427"/>
    </row>
    <row r="55" spans="1:64">
      <c r="A55" s="461" t="s">
        <v>333</v>
      </c>
      <c r="B55" s="461"/>
      <c r="C55" s="461"/>
      <c r="D55" s="461"/>
      <c r="E55" s="461"/>
      <c r="F55" s="461"/>
      <c r="G55" s="461"/>
      <c r="H55" s="461"/>
      <c r="I55" s="461"/>
      <c r="J55" s="461"/>
      <c r="K55" s="461"/>
      <c r="L55" s="461"/>
      <c r="M55" s="461"/>
      <c r="N55" s="461"/>
      <c r="O55" s="461"/>
      <c r="P55" s="461"/>
      <c r="Q55" s="461"/>
      <c r="R55" s="461"/>
      <c r="S55" s="461"/>
      <c r="T55" s="461"/>
      <c r="U55" s="425"/>
      <c r="V55" s="426"/>
      <c r="W55" s="426"/>
      <c r="X55" s="426"/>
      <c r="Y55" s="426"/>
      <c r="Z55" s="426"/>
      <c r="AA55" s="426"/>
      <c r="AB55" s="427"/>
      <c r="AC55" s="425"/>
      <c r="AD55" s="426"/>
      <c r="AE55" s="426"/>
      <c r="AF55" s="426"/>
      <c r="AG55" s="426"/>
      <c r="AH55" s="426"/>
      <c r="AI55" s="426"/>
      <c r="AJ55" s="427"/>
      <c r="AK55" s="425"/>
      <c r="AL55" s="426"/>
      <c r="AM55" s="426"/>
      <c r="AN55" s="426"/>
      <c r="AO55" s="426"/>
      <c r="AP55" s="426"/>
      <c r="AQ55" s="426"/>
      <c r="AR55" s="426"/>
      <c r="AS55" s="427"/>
      <c r="AT55" s="425"/>
      <c r="AU55" s="426"/>
      <c r="AV55" s="426"/>
      <c r="AW55" s="426"/>
      <c r="AX55" s="426"/>
      <c r="AY55" s="426"/>
      <c r="AZ55" s="426"/>
      <c r="BA55" s="426"/>
      <c r="BB55" s="426"/>
      <c r="BC55" s="427"/>
      <c r="BD55" s="425"/>
      <c r="BE55" s="426"/>
      <c r="BF55" s="426"/>
      <c r="BG55" s="426"/>
      <c r="BH55" s="426"/>
      <c r="BI55" s="426"/>
      <c r="BJ55" s="426"/>
      <c r="BK55" s="426"/>
      <c r="BL55" s="427"/>
    </row>
    <row r="56" spans="1:64">
      <c r="A56" s="460" t="s">
        <v>326</v>
      </c>
      <c r="B56" s="460"/>
      <c r="C56" s="460"/>
      <c r="D56" s="460"/>
      <c r="E56" s="460"/>
      <c r="F56" s="460"/>
      <c r="G56" s="460"/>
      <c r="H56" s="460"/>
      <c r="I56" s="460"/>
      <c r="J56" s="460"/>
      <c r="K56" s="460"/>
      <c r="L56" s="460"/>
      <c r="M56" s="460"/>
      <c r="N56" s="460"/>
      <c r="O56" s="460"/>
      <c r="P56" s="460"/>
      <c r="Q56" s="460"/>
      <c r="R56" s="460"/>
      <c r="S56" s="460"/>
      <c r="T56" s="460"/>
      <c r="U56" s="428"/>
      <c r="V56" s="429"/>
      <c r="W56" s="429"/>
      <c r="X56" s="429"/>
      <c r="Y56" s="429"/>
      <c r="Z56" s="429"/>
      <c r="AA56" s="429"/>
      <c r="AB56" s="430"/>
      <c r="AC56" s="428"/>
      <c r="AD56" s="429"/>
      <c r="AE56" s="429"/>
      <c r="AF56" s="429"/>
      <c r="AG56" s="429"/>
      <c r="AH56" s="429"/>
      <c r="AI56" s="429"/>
      <c r="AJ56" s="430"/>
      <c r="AK56" s="428"/>
      <c r="AL56" s="429"/>
      <c r="AM56" s="429"/>
      <c r="AN56" s="429"/>
      <c r="AO56" s="429"/>
      <c r="AP56" s="429"/>
      <c r="AQ56" s="429"/>
      <c r="AR56" s="429"/>
      <c r="AS56" s="430"/>
      <c r="AT56" s="428"/>
      <c r="AU56" s="429"/>
      <c r="AV56" s="429"/>
      <c r="AW56" s="429"/>
      <c r="AX56" s="429"/>
      <c r="AY56" s="429"/>
      <c r="AZ56" s="429"/>
      <c r="BA56" s="429"/>
      <c r="BB56" s="429"/>
      <c r="BC56" s="430"/>
      <c r="BD56" s="428"/>
      <c r="BE56" s="429"/>
      <c r="BF56" s="429"/>
      <c r="BG56" s="429"/>
      <c r="BH56" s="429"/>
      <c r="BI56" s="429"/>
      <c r="BJ56" s="429"/>
      <c r="BK56" s="429"/>
      <c r="BL56" s="430"/>
    </row>
    <row r="57" spans="1:64">
      <c r="A57" s="459" t="s">
        <v>351</v>
      </c>
      <c r="B57" s="459"/>
      <c r="C57" s="459"/>
      <c r="D57" s="459"/>
      <c r="E57" s="459"/>
      <c r="F57" s="459"/>
      <c r="G57" s="459"/>
      <c r="H57" s="459"/>
      <c r="I57" s="459"/>
      <c r="J57" s="459"/>
      <c r="K57" s="459"/>
      <c r="L57" s="459"/>
      <c r="M57" s="459"/>
      <c r="N57" s="459"/>
      <c r="O57" s="459"/>
      <c r="P57" s="459"/>
      <c r="Q57" s="459"/>
      <c r="R57" s="459"/>
      <c r="S57" s="459"/>
      <c r="T57" s="459"/>
      <c r="U57" s="422">
        <v>0</v>
      </c>
      <c r="V57" s="423"/>
      <c r="W57" s="423"/>
      <c r="X57" s="423"/>
      <c r="Y57" s="423"/>
      <c r="Z57" s="423"/>
      <c r="AA57" s="423"/>
      <c r="AB57" s="424"/>
      <c r="AC57" s="422">
        <v>0</v>
      </c>
      <c r="AD57" s="423"/>
      <c r="AE57" s="423"/>
      <c r="AF57" s="423"/>
      <c r="AG57" s="423"/>
      <c r="AH57" s="423"/>
      <c r="AI57" s="423"/>
      <c r="AJ57" s="424"/>
      <c r="AK57" s="462">
        <v>1</v>
      </c>
      <c r="AL57" s="423"/>
      <c r="AM57" s="423"/>
      <c r="AN57" s="423"/>
      <c r="AO57" s="423"/>
      <c r="AP57" s="423"/>
      <c r="AQ57" s="423"/>
      <c r="AR57" s="423"/>
      <c r="AS57" s="424"/>
      <c r="AT57" s="422" t="s">
        <v>310</v>
      </c>
      <c r="AU57" s="423"/>
      <c r="AV57" s="423"/>
      <c r="AW57" s="423"/>
      <c r="AX57" s="423"/>
      <c r="AY57" s="423"/>
      <c r="AZ57" s="423"/>
      <c r="BA57" s="423"/>
      <c r="BB57" s="423"/>
      <c r="BC57" s="424"/>
      <c r="BD57" s="422">
        <v>2</v>
      </c>
      <c r="BE57" s="423"/>
      <c r="BF57" s="423"/>
      <c r="BG57" s="423"/>
      <c r="BH57" s="423"/>
      <c r="BI57" s="423"/>
      <c r="BJ57" s="423"/>
      <c r="BK57" s="423"/>
      <c r="BL57" s="424"/>
    </row>
    <row r="58" spans="1:64">
      <c r="A58" s="461" t="s">
        <v>352</v>
      </c>
      <c r="B58" s="461"/>
      <c r="C58" s="461"/>
      <c r="D58" s="461"/>
      <c r="E58" s="461"/>
      <c r="F58" s="461"/>
      <c r="G58" s="461"/>
      <c r="H58" s="461"/>
      <c r="I58" s="461"/>
      <c r="J58" s="461"/>
      <c r="K58" s="461"/>
      <c r="L58" s="461"/>
      <c r="M58" s="461"/>
      <c r="N58" s="461"/>
      <c r="O58" s="461"/>
      <c r="P58" s="461"/>
      <c r="Q58" s="461"/>
      <c r="R58" s="461"/>
      <c r="S58" s="461"/>
      <c r="T58" s="461"/>
      <c r="U58" s="425"/>
      <c r="V58" s="426"/>
      <c r="W58" s="426"/>
      <c r="X58" s="426"/>
      <c r="Y58" s="426"/>
      <c r="Z58" s="426"/>
      <c r="AA58" s="426"/>
      <c r="AB58" s="427"/>
      <c r="AC58" s="425"/>
      <c r="AD58" s="426"/>
      <c r="AE58" s="426"/>
      <c r="AF58" s="426"/>
      <c r="AG58" s="426"/>
      <c r="AH58" s="426"/>
      <c r="AI58" s="426"/>
      <c r="AJ58" s="427"/>
      <c r="AK58" s="425"/>
      <c r="AL58" s="426"/>
      <c r="AM58" s="426"/>
      <c r="AN58" s="426"/>
      <c r="AO58" s="426"/>
      <c r="AP58" s="426"/>
      <c r="AQ58" s="426"/>
      <c r="AR58" s="426"/>
      <c r="AS58" s="427"/>
      <c r="AT58" s="425"/>
      <c r="AU58" s="426"/>
      <c r="AV58" s="426"/>
      <c r="AW58" s="426"/>
      <c r="AX58" s="426"/>
      <c r="AY58" s="426"/>
      <c r="AZ58" s="426"/>
      <c r="BA58" s="426"/>
      <c r="BB58" s="426"/>
      <c r="BC58" s="427"/>
      <c r="BD58" s="425"/>
      <c r="BE58" s="426"/>
      <c r="BF58" s="426"/>
      <c r="BG58" s="426"/>
      <c r="BH58" s="426"/>
      <c r="BI58" s="426"/>
      <c r="BJ58" s="426"/>
      <c r="BK58" s="426"/>
      <c r="BL58" s="427"/>
    </row>
    <row r="59" spans="1:64">
      <c r="A59" s="461" t="s">
        <v>353</v>
      </c>
      <c r="B59" s="461"/>
      <c r="C59" s="461"/>
      <c r="D59" s="461"/>
      <c r="E59" s="461"/>
      <c r="F59" s="461"/>
      <c r="G59" s="461"/>
      <c r="H59" s="461"/>
      <c r="I59" s="461"/>
      <c r="J59" s="461"/>
      <c r="K59" s="461"/>
      <c r="L59" s="461"/>
      <c r="M59" s="461"/>
      <c r="N59" s="461"/>
      <c r="O59" s="461"/>
      <c r="P59" s="461"/>
      <c r="Q59" s="461"/>
      <c r="R59" s="461"/>
      <c r="S59" s="461"/>
      <c r="T59" s="461"/>
      <c r="U59" s="425"/>
      <c r="V59" s="426"/>
      <c r="W59" s="426"/>
      <c r="X59" s="426"/>
      <c r="Y59" s="426"/>
      <c r="Z59" s="426"/>
      <c r="AA59" s="426"/>
      <c r="AB59" s="427"/>
      <c r="AC59" s="425"/>
      <c r="AD59" s="426"/>
      <c r="AE59" s="426"/>
      <c r="AF59" s="426"/>
      <c r="AG59" s="426"/>
      <c r="AH59" s="426"/>
      <c r="AI59" s="426"/>
      <c r="AJ59" s="427"/>
      <c r="AK59" s="425"/>
      <c r="AL59" s="426"/>
      <c r="AM59" s="426"/>
      <c r="AN59" s="426"/>
      <c r="AO59" s="426"/>
      <c r="AP59" s="426"/>
      <c r="AQ59" s="426"/>
      <c r="AR59" s="426"/>
      <c r="AS59" s="427"/>
      <c r="AT59" s="425"/>
      <c r="AU59" s="426"/>
      <c r="AV59" s="426"/>
      <c r="AW59" s="426"/>
      <c r="AX59" s="426"/>
      <c r="AY59" s="426"/>
      <c r="AZ59" s="426"/>
      <c r="BA59" s="426"/>
      <c r="BB59" s="426"/>
      <c r="BC59" s="427"/>
      <c r="BD59" s="425"/>
      <c r="BE59" s="426"/>
      <c r="BF59" s="426"/>
      <c r="BG59" s="426"/>
      <c r="BH59" s="426"/>
      <c r="BI59" s="426"/>
      <c r="BJ59" s="426"/>
      <c r="BK59" s="426"/>
      <c r="BL59" s="427"/>
    </row>
    <row r="60" spans="1:64">
      <c r="A60" s="461" t="s">
        <v>354</v>
      </c>
      <c r="B60" s="461"/>
      <c r="C60" s="461"/>
      <c r="D60" s="461"/>
      <c r="E60" s="461"/>
      <c r="F60" s="461"/>
      <c r="G60" s="461"/>
      <c r="H60" s="461"/>
      <c r="I60" s="461"/>
      <c r="J60" s="461"/>
      <c r="K60" s="461"/>
      <c r="L60" s="461"/>
      <c r="M60" s="461"/>
      <c r="N60" s="461"/>
      <c r="O60" s="461"/>
      <c r="P60" s="461"/>
      <c r="Q60" s="461"/>
      <c r="R60" s="461"/>
      <c r="S60" s="461"/>
      <c r="T60" s="461"/>
      <c r="U60" s="425"/>
      <c r="V60" s="426"/>
      <c r="W60" s="426"/>
      <c r="X60" s="426"/>
      <c r="Y60" s="426"/>
      <c r="Z60" s="426"/>
      <c r="AA60" s="426"/>
      <c r="AB60" s="427"/>
      <c r="AC60" s="425"/>
      <c r="AD60" s="426"/>
      <c r="AE60" s="426"/>
      <c r="AF60" s="426"/>
      <c r="AG60" s="426"/>
      <c r="AH60" s="426"/>
      <c r="AI60" s="426"/>
      <c r="AJ60" s="427"/>
      <c r="AK60" s="425"/>
      <c r="AL60" s="426"/>
      <c r="AM60" s="426"/>
      <c r="AN60" s="426"/>
      <c r="AO60" s="426"/>
      <c r="AP60" s="426"/>
      <c r="AQ60" s="426"/>
      <c r="AR60" s="426"/>
      <c r="AS60" s="427"/>
      <c r="AT60" s="425"/>
      <c r="AU60" s="426"/>
      <c r="AV60" s="426"/>
      <c r="AW60" s="426"/>
      <c r="AX60" s="426"/>
      <c r="AY60" s="426"/>
      <c r="AZ60" s="426"/>
      <c r="BA60" s="426"/>
      <c r="BB60" s="426"/>
      <c r="BC60" s="427"/>
      <c r="BD60" s="425"/>
      <c r="BE60" s="426"/>
      <c r="BF60" s="426"/>
      <c r="BG60" s="426"/>
      <c r="BH60" s="426"/>
      <c r="BI60" s="426"/>
      <c r="BJ60" s="426"/>
      <c r="BK60" s="426"/>
      <c r="BL60" s="427"/>
    </row>
    <row r="61" spans="1:64">
      <c r="A61" s="461" t="s">
        <v>355</v>
      </c>
      <c r="B61" s="461"/>
      <c r="C61" s="461"/>
      <c r="D61" s="461"/>
      <c r="E61" s="461"/>
      <c r="F61" s="461"/>
      <c r="G61" s="461"/>
      <c r="H61" s="461"/>
      <c r="I61" s="461"/>
      <c r="J61" s="461"/>
      <c r="K61" s="461"/>
      <c r="L61" s="461"/>
      <c r="M61" s="461"/>
      <c r="N61" s="461"/>
      <c r="O61" s="461"/>
      <c r="P61" s="461"/>
      <c r="Q61" s="461"/>
      <c r="R61" s="461"/>
      <c r="S61" s="461"/>
      <c r="T61" s="461"/>
      <c r="U61" s="425"/>
      <c r="V61" s="426"/>
      <c r="W61" s="426"/>
      <c r="X61" s="426"/>
      <c r="Y61" s="426"/>
      <c r="Z61" s="426"/>
      <c r="AA61" s="426"/>
      <c r="AB61" s="427"/>
      <c r="AC61" s="425"/>
      <c r="AD61" s="426"/>
      <c r="AE61" s="426"/>
      <c r="AF61" s="426"/>
      <c r="AG61" s="426"/>
      <c r="AH61" s="426"/>
      <c r="AI61" s="426"/>
      <c r="AJ61" s="427"/>
      <c r="AK61" s="425"/>
      <c r="AL61" s="426"/>
      <c r="AM61" s="426"/>
      <c r="AN61" s="426"/>
      <c r="AO61" s="426"/>
      <c r="AP61" s="426"/>
      <c r="AQ61" s="426"/>
      <c r="AR61" s="426"/>
      <c r="AS61" s="427"/>
      <c r="AT61" s="425"/>
      <c r="AU61" s="426"/>
      <c r="AV61" s="426"/>
      <c r="AW61" s="426"/>
      <c r="AX61" s="426"/>
      <c r="AY61" s="426"/>
      <c r="AZ61" s="426"/>
      <c r="BA61" s="426"/>
      <c r="BB61" s="426"/>
      <c r="BC61" s="427"/>
      <c r="BD61" s="425"/>
      <c r="BE61" s="426"/>
      <c r="BF61" s="426"/>
      <c r="BG61" s="426"/>
      <c r="BH61" s="426"/>
      <c r="BI61" s="426"/>
      <c r="BJ61" s="426"/>
      <c r="BK61" s="426"/>
      <c r="BL61" s="427"/>
    </row>
    <row r="62" spans="1:64">
      <c r="A62" s="460" t="s">
        <v>356</v>
      </c>
      <c r="B62" s="460"/>
      <c r="C62" s="460"/>
      <c r="D62" s="460"/>
      <c r="E62" s="460"/>
      <c r="F62" s="460"/>
      <c r="G62" s="460"/>
      <c r="H62" s="460"/>
      <c r="I62" s="460"/>
      <c r="J62" s="460"/>
      <c r="K62" s="460"/>
      <c r="L62" s="460"/>
      <c r="M62" s="460"/>
      <c r="N62" s="460"/>
      <c r="O62" s="460"/>
      <c r="P62" s="460"/>
      <c r="Q62" s="460"/>
      <c r="R62" s="460"/>
      <c r="S62" s="460"/>
      <c r="T62" s="460"/>
      <c r="U62" s="428"/>
      <c r="V62" s="429"/>
      <c r="W62" s="429"/>
      <c r="X62" s="429"/>
      <c r="Y62" s="429"/>
      <c r="Z62" s="429"/>
      <c r="AA62" s="429"/>
      <c r="AB62" s="430"/>
      <c r="AC62" s="428"/>
      <c r="AD62" s="429"/>
      <c r="AE62" s="429"/>
      <c r="AF62" s="429"/>
      <c r="AG62" s="429"/>
      <c r="AH62" s="429"/>
      <c r="AI62" s="429"/>
      <c r="AJ62" s="430"/>
      <c r="AK62" s="428"/>
      <c r="AL62" s="429"/>
      <c r="AM62" s="429"/>
      <c r="AN62" s="429"/>
      <c r="AO62" s="429"/>
      <c r="AP62" s="429"/>
      <c r="AQ62" s="429"/>
      <c r="AR62" s="429"/>
      <c r="AS62" s="430"/>
      <c r="AT62" s="428"/>
      <c r="AU62" s="429"/>
      <c r="AV62" s="429"/>
      <c r="AW62" s="429"/>
      <c r="AX62" s="429"/>
      <c r="AY62" s="429"/>
      <c r="AZ62" s="429"/>
      <c r="BA62" s="429"/>
      <c r="BB62" s="429"/>
      <c r="BC62" s="430"/>
      <c r="BD62" s="428"/>
      <c r="BE62" s="429"/>
      <c r="BF62" s="429"/>
      <c r="BG62" s="429"/>
      <c r="BH62" s="429"/>
      <c r="BI62" s="429"/>
      <c r="BJ62" s="429"/>
      <c r="BK62" s="429"/>
      <c r="BL62" s="430"/>
    </row>
    <row r="63" spans="1:64">
      <c r="A63" s="459" t="s">
        <v>357</v>
      </c>
      <c r="B63" s="459"/>
      <c r="C63" s="459"/>
      <c r="D63" s="459"/>
      <c r="E63" s="459"/>
      <c r="F63" s="459"/>
      <c r="G63" s="459"/>
      <c r="H63" s="459"/>
      <c r="I63" s="459"/>
      <c r="J63" s="459"/>
      <c r="K63" s="459"/>
      <c r="L63" s="459"/>
      <c r="M63" s="459"/>
      <c r="N63" s="459"/>
      <c r="O63" s="459"/>
      <c r="P63" s="459"/>
      <c r="Q63" s="459"/>
      <c r="R63" s="459"/>
      <c r="S63" s="459"/>
      <c r="T63" s="459"/>
      <c r="U63" s="422">
        <v>0</v>
      </c>
      <c r="V63" s="423"/>
      <c r="W63" s="423"/>
      <c r="X63" s="423"/>
      <c r="Y63" s="423"/>
      <c r="Z63" s="423"/>
      <c r="AA63" s="423"/>
      <c r="AB63" s="424"/>
      <c r="AC63" s="422">
        <v>0</v>
      </c>
      <c r="AD63" s="423"/>
      <c r="AE63" s="423"/>
      <c r="AF63" s="423"/>
      <c r="AG63" s="423"/>
      <c r="AH63" s="423"/>
      <c r="AI63" s="423"/>
      <c r="AJ63" s="424"/>
      <c r="AK63" s="462">
        <v>1</v>
      </c>
      <c r="AL63" s="423"/>
      <c r="AM63" s="423"/>
      <c r="AN63" s="423"/>
      <c r="AO63" s="423"/>
      <c r="AP63" s="423"/>
      <c r="AQ63" s="423"/>
      <c r="AR63" s="423"/>
      <c r="AS63" s="424"/>
      <c r="AT63" s="422" t="s">
        <v>310</v>
      </c>
      <c r="AU63" s="423"/>
      <c r="AV63" s="423"/>
      <c r="AW63" s="423"/>
      <c r="AX63" s="423"/>
      <c r="AY63" s="423"/>
      <c r="AZ63" s="423"/>
      <c r="BA63" s="423"/>
      <c r="BB63" s="423"/>
      <c r="BC63" s="424"/>
      <c r="BD63" s="422">
        <v>2</v>
      </c>
      <c r="BE63" s="423"/>
      <c r="BF63" s="423"/>
      <c r="BG63" s="423"/>
      <c r="BH63" s="423"/>
      <c r="BI63" s="423"/>
      <c r="BJ63" s="423"/>
      <c r="BK63" s="423"/>
      <c r="BL63" s="424"/>
    </row>
    <row r="64" spans="1:64">
      <c r="A64" s="461" t="s">
        <v>358</v>
      </c>
      <c r="B64" s="461"/>
      <c r="C64" s="461"/>
      <c r="D64" s="461"/>
      <c r="E64" s="461"/>
      <c r="F64" s="461"/>
      <c r="G64" s="461"/>
      <c r="H64" s="461"/>
      <c r="I64" s="461"/>
      <c r="J64" s="461"/>
      <c r="K64" s="461"/>
      <c r="L64" s="461"/>
      <c r="M64" s="461"/>
      <c r="N64" s="461"/>
      <c r="O64" s="461"/>
      <c r="P64" s="461"/>
      <c r="Q64" s="461"/>
      <c r="R64" s="461"/>
      <c r="S64" s="461"/>
      <c r="T64" s="461"/>
      <c r="U64" s="425"/>
      <c r="V64" s="426"/>
      <c r="W64" s="426"/>
      <c r="X64" s="426"/>
      <c r="Y64" s="426"/>
      <c r="Z64" s="426"/>
      <c r="AA64" s="426"/>
      <c r="AB64" s="427"/>
      <c r="AC64" s="425"/>
      <c r="AD64" s="426"/>
      <c r="AE64" s="426"/>
      <c r="AF64" s="426"/>
      <c r="AG64" s="426"/>
      <c r="AH64" s="426"/>
      <c r="AI64" s="426"/>
      <c r="AJ64" s="427"/>
      <c r="AK64" s="425"/>
      <c r="AL64" s="426"/>
      <c r="AM64" s="426"/>
      <c r="AN64" s="426"/>
      <c r="AO64" s="426"/>
      <c r="AP64" s="426"/>
      <c r="AQ64" s="426"/>
      <c r="AR64" s="426"/>
      <c r="AS64" s="427"/>
      <c r="AT64" s="425"/>
      <c r="AU64" s="426"/>
      <c r="AV64" s="426"/>
      <c r="AW64" s="426"/>
      <c r="AX64" s="426"/>
      <c r="AY64" s="426"/>
      <c r="AZ64" s="426"/>
      <c r="BA64" s="426"/>
      <c r="BB64" s="426"/>
      <c r="BC64" s="427"/>
      <c r="BD64" s="425"/>
      <c r="BE64" s="426"/>
      <c r="BF64" s="426"/>
      <c r="BG64" s="426"/>
      <c r="BH64" s="426"/>
      <c r="BI64" s="426"/>
      <c r="BJ64" s="426"/>
      <c r="BK64" s="426"/>
      <c r="BL64" s="427"/>
    </row>
    <row r="65" spans="1:64">
      <c r="A65" s="461" t="s">
        <v>359</v>
      </c>
      <c r="B65" s="461"/>
      <c r="C65" s="461"/>
      <c r="D65" s="461"/>
      <c r="E65" s="461"/>
      <c r="F65" s="461"/>
      <c r="G65" s="461"/>
      <c r="H65" s="461"/>
      <c r="I65" s="461"/>
      <c r="J65" s="461"/>
      <c r="K65" s="461"/>
      <c r="L65" s="461"/>
      <c r="M65" s="461"/>
      <c r="N65" s="461"/>
      <c r="O65" s="461"/>
      <c r="P65" s="461"/>
      <c r="Q65" s="461"/>
      <c r="R65" s="461"/>
      <c r="S65" s="461"/>
      <c r="T65" s="461"/>
      <c r="U65" s="425"/>
      <c r="V65" s="426"/>
      <c r="W65" s="426"/>
      <c r="X65" s="426"/>
      <c r="Y65" s="426"/>
      <c r="Z65" s="426"/>
      <c r="AA65" s="426"/>
      <c r="AB65" s="427"/>
      <c r="AC65" s="425"/>
      <c r="AD65" s="426"/>
      <c r="AE65" s="426"/>
      <c r="AF65" s="426"/>
      <c r="AG65" s="426"/>
      <c r="AH65" s="426"/>
      <c r="AI65" s="426"/>
      <c r="AJ65" s="427"/>
      <c r="AK65" s="425"/>
      <c r="AL65" s="426"/>
      <c r="AM65" s="426"/>
      <c r="AN65" s="426"/>
      <c r="AO65" s="426"/>
      <c r="AP65" s="426"/>
      <c r="AQ65" s="426"/>
      <c r="AR65" s="426"/>
      <c r="AS65" s="427"/>
      <c r="AT65" s="425"/>
      <c r="AU65" s="426"/>
      <c r="AV65" s="426"/>
      <c r="AW65" s="426"/>
      <c r="AX65" s="426"/>
      <c r="AY65" s="426"/>
      <c r="AZ65" s="426"/>
      <c r="BA65" s="426"/>
      <c r="BB65" s="426"/>
      <c r="BC65" s="427"/>
      <c r="BD65" s="425"/>
      <c r="BE65" s="426"/>
      <c r="BF65" s="426"/>
      <c r="BG65" s="426"/>
      <c r="BH65" s="426"/>
      <c r="BI65" s="426"/>
      <c r="BJ65" s="426"/>
      <c r="BK65" s="426"/>
      <c r="BL65" s="427"/>
    </row>
    <row r="66" spans="1:64">
      <c r="A66" s="461" t="s">
        <v>360</v>
      </c>
      <c r="B66" s="461"/>
      <c r="C66" s="461"/>
      <c r="D66" s="461"/>
      <c r="E66" s="461"/>
      <c r="F66" s="461"/>
      <c r="G66" s="461"/>
      <c r="H66" s="461"/>
      <c r="I66" s="461"/>
      <c r="J66" s="461"/>
      <c r="K66" s="461"/>
      <c r="L66" s="461"/>
      <c r="M66" s="461"/>
      <c r="N66" s="461"/>
      <c r="O66" s="461"/>
      <c r="P66" s="461"/>
      <c r="Q66" s="461"/>
      <c r="R66" s="461"/>
      <c r="S66" s="461"/>
      <c r="T66" s="461"/>
      <c r="U66" s="425"/>
      <c r="V66" s="426"/>
      <c r="W66" s="426"/>
      <c r="X66" s="426"/>
      <c r="Y66" s="426"/>
      <c r="Z66" s="426"/>
      <c r="AA66" s="426"/>
      <c r="AB66" s="427"/>
      <c r="AC66" s="425"/>
      <c r="AD66" s="426"/>
      <c r="AE66" s="426"/>
      <c r="AF66" s="426"/>
      <c r="AG66" s="426"/>
      <c r="AH66" s="426"/>
      <c r="AI66" s="426"/>
      <c r="AJ66" s="427"/>
      <c r="AK66" s="425"/>
      <c r="AL66" s="426"/>
      <c r="AM66" s="426"/>
      <c r="AN66" s="426"/>
      <c r="AO66" s="426"/>
      <c r="AP66" s="426"/>
      <c r="AQ66" s="426"/>
      <c r="AR66" s="426"/>
      <c r="AS66" s="427"/>
      <c r="AT66" s="425"/>
      <c r="AU66" s="426"/>
      <c r="AV66" s="426"/>
      <c r="AW66" s="426"/>
      <c r="AX66" s="426"/>
      <c r="AY66" s="426"/>
      <c r="AZ66" s="426"/>
      <c r="BA66" s="426"/>
      <c r="BB66" s="426"/>
      <c r="BC66" s="427"/>
      <c r="BD66" s="425"/>
      <c r="BE66" s="426"/>
      <c r="BF66" s="426"/>
      <c r="BG66" s="426"/>
      <c r="BH66" s="426"/>
      <c r="BI66" s="426"/>
      <c r="BJ66" s="426"/>
      <c r="BK66" s="426"/>
      <c r="BL66" s="427"/>
    </row>
    <row r="67" spans="1:64">
      <c r="A67" s="460" t="s">
        <v>361</v>
      </c>
      <c r="B67" s="460"/>
      <c r="C67" s="460"/>
      <c r="D67" s="460"/>
      <c r="E67" s="460"/>
      <c r="F67" s="460"/>
      <c r="G67" s="460"/>
      <c r="H67" s="460"/>
      <c r="I67" s="460"/>
      <c r="J67" s="460"/>
      <c r="K67" s="460"/>
      <c r="L67" s="460"/>
      <c r="M67" s="460"/>
      <c r="N67" s="460"/>
      <c r="O67" s="460"/>
      <c r="P67" s="460"/>
      <c r="Q67" s="460"/>
      <c r="R67" s="460"/>
      <c r="S67" s="460"/>
      <c r="T67" s="460"/>
      <c r="U67" s="428"/>
      <c r="V67" s="429"/>
      <c r="W67" s="429"/>
      <c r="X67" s="429"/>
      <c r="Y67" s="429"/>
      <c r="Z67" s="429"/>
      <c r="AA67" s="429"/>
      <c r="AB67" s="430"/>
      <c r="AC67" s="428"/>
      <c r="AD67" s="429"/>
      <c r="AE67" s="429"/>
      <c r="AF67" s="429"/>
      <c r="AG67" s="429"/>
      <c r="AH67" s="429"/>
      <c r="AI67" s="429"/>
      <c r="AJ67" s="430"/>
      <c r="AK67" s="428"/>
      <c r="AL67" s="429"/>
      <c r="AM67" s="429"/>
      <c r="AN67" s="429"/>
      <c r="AO67" s="429"/>
      <c r="AP67" s="429"/>
      <c r="AQ67" s="429"/>
      <c r="AR67" s="429"/>
      <c r="AS67" s="430"/>
      <c r="AT67" s="428"/>
      <c r="AU67" s="429"/>
      <c r="AV67" s="429"/>
      <c r="AW67" s="429"/>
      <c r="AX67" s="429"/>
      <c r="AY67" s="429"/>
      <c r="AZ67" s="429"/>
      <c r="BA67" s="429"/>
      <c r="BB67" s="429"/>
      <c r="BC67" s="430"/>
      <c r="BD67" s="428"/>
      <c r="BE67" s="429"/>
      <c r="BF67" s="429"/>
      <c r="BG67" s="429"/>
      <c r="BH67" s="429"/>
      <c r="BI67" s="429"/>
      <c r="BJ67" s="429"/>
      <c r="BK67" s="429"/>
      <c r="BL67" s="430"/>
    </row>
    <row r="68" spans="1:64">
      <c r="A68" s="467" t="s">
        <v>362</v>
      </c>
      <c r="B68" s="467"/>
      <c r="C68" s="467"/>
      <c r="D68" s="467"/>
      <c r="E68" s="467"/>
      <c r="F68" s="467"/>
      <c r="G68" s="467"/>
      <c r="H68" s="467"/>
      <c r="I68" s="467"/>
      <c r="J68" s="467"/>
      <c r="K68" s="467"/>
      <c r="L68" s="467"/>
      <c r="M68" s="467"/>
      <c r="N68" s="467"/>
      <c r="O68" s="467"/>
      <c r="P68" s="467"/>
      <c r="Q68" s="467"/>
      <c r="R68" s="467"/>
      <c r="S68" s="467"/>
      <c r="T68" s="467"/>
      <c r="U68" s="468" t="s">
        <v>48</v>
      </c>
      <c r="V68" s="469"/>
      <c r="W68" s="469"/>
      <c r="X68" s="469"/>
      <c r="Y68" s="469"/>
      <c r="Z68" s="469"/>
      <c r="AA68" s="469"/>
      <c r="AB68" s="470"/>
      <c r="AC68" s="468" t="s">
        <v>48</v>
      </c>
      <c r="AD68" s="469"/>
      <c r="AE68" s="469"/>
      <c r="AF68" s="469"/>
      <c r="AG68" s="469"/>
      <c r="AH68" s="469"/>
      <c r="AI68" s="469"/>
      <c r="AJ68" s="470"/>
      <c r="AK68" s="468" t="s">
        <v>48</v>
      </c>
      <c r="AL68" s="469"/>
      <c r="AM68" s="469"/>
      <c r="AN68" s="469"/>
      <c r="AO68" s="469"/>
      <c r="AP68" s="469"/>
      <c r="AQ68" s="469"/>
      <c r="AR68" s="469"/>
      <c r="AS68" s="470"/>
      <c r="AT68" s="468" t="s">
        <v>48</v>
      </c>
      <c r="AU68" s="469"/>
      <c r="AV68" s="469"/>
      <c r="AW68" s="469"/>
      <c r="AX68" s="469"/>
      <c r="AY68" s="469"/>
      <c r="AZ68" s="469"/>
      <c r="BA68" s="469"/>
      <c r="BB68" s="469"/>
      <c r="BC68" s="470"/>
      <c r="BD68" s="468">
        <v>2</v>
      </c>
      <c r="BE68" s="469"/>
      <c r="BF68" s="469"/>
      <c r="BG68" s="469"/>
      <c r="BH68" s="469"/>
      <c r="BI68" s="469"/>
      <c r="BJ68" s="469"/>
      <c r="BK68" s="469"/>
      <c r="BL68" s="470"/>
    </row>
    <row r="69" spans="1:64">
      <c r="A69" s="477" t="s">
        <v>363</v>
      </c>
      <c r="B69" s="477"/>
      <c r="C69" s="477"/>
      <c r="D69" s="477"/>
      <c r="E69" s="477"/>
      <c r="F69" s="477"/>
      <c r="G69" s="477"/>
      <c r="H69" s="477"/>
      <c r="I69" s="477"/>
      <c r="J69" s="477"/>
      <c r="K69" s="477"/>
      <c r="L69" s="477"/>
      <c r="M69" s="477"/>
      <c r="N69" s="477"/>
      <c r="O69" s="477"/>
      <c r="P69" s="477"/>
      <c r="Q69" s="477"/>
      <c r="R69" s="477"/>
      <c r="S69" s="477"/>
      <c r="T69" s="477"/>
      <c r="U69" s="471"/>
      <c r="V69" s="472"/>
      <c r="W69" s="472"/>
      <c r="X69" s="472"/>
      <c r="Y69" s="472"/>
      <c r="Z69" s="472"/>
      <c r="AA69" s="472"/>
      <c r="AB69" s="473"/>
      <c r="AC69" s="471"/>
      <c r="AD69" s="472"/>
      <c r="AE69" s="472"/>
      <c r="AF69" s="472"/>
      <c r="AG69" s="472"/>
      <c r="AH69" s="472"/>
      <c r="AI69" s="472"/>
      <c r="AJ69" s="473"/>
      <c r="AK69" s="471"/>
      <c r="AL69" s="472"/>
      <c r="AM69" s="472"/>
      <c r="AN69" s="472"/>
      <c r="AO69" s="472"/>
      <c r="AP69" s="472"/>
      <c r="AQ69" s="472"/>
      <c r="AR69" s="472"/>
      <c r="AS69" s="473"/>
      <c r="AT69" s="471"/>
      <c r="AU69" s="472"/>
      <c r="AV69" s="472"/>
      <c r="AW69" s="472"/>
      <c r="AX69" s="472"/>
      <c r="AY69" s="472"/>
      <c r="AZ69" s="472"/>
      <c r="BA69" s="472"/>
      <c r="BB69" s="472"/>
      <c r="BC69" s="473"/>
      <c r="BD69" s="471"/>
      <c r="BE69" s="472"/>
      <c r="BF69" s="472"/>
      <c r="BG69" s="472"/>
      <c r="BH69" s="472"/>
      <c r="BI69" s="472"/>
      <c r="BJ69" s="472"/>
      <c r="BK69" s="472"/>
      <c r="BL69" s="473"/>
    </row>
    <row r="70" spans="1:64">
      <c r="A70" s="464" t="s">
        <v>364</v>
      </c>
      <c r="B70" s="464"/>
      <c r="C70" s="464"/>
      <c r="D70" s="464"/>
      <c r="E70" s="464"/>
      <c r="F70" s="464"/>
      <c r="G70" s="464"/>
      <c r="H70" s="464"/>
      <c r="I70" s="464"/>
      <c r="J70" s="464"/>
      <c r="K70" s="464"/>
      <c r="L70" s="464"/>
      <c r="M70" s="464"/>
      <c r="N70" s="464"/>
      <c r="O70" s="464"/>
      <c r="P70" s="464"/>
      <c r="Q70" s="464"/>
      <c r="R70" s="464"/>
      <c r="S70" s="464"/>
      <c r="T70" s="464"/>
      <c r="U70" s="474"/>
      <c r="V70" s="475"/>
      <c r="W70" s="475"/>
      <c r="X70" s="475"/>
      <c r="Y70" s="475"/>
      <c r="Z70" s="475"/>
      <c r="AA70" s="475"/>
      <c r="AB70" s="476"/>
      <c r="AC70" s="474"/>
      <c r="AD70" s="475"/>
      <c r="AE70" s="475"/>
      <c r="AF70" s="475"/>
      <c r="AG70" s="475"/>
      <c r="AH70" s="475"/>
      <c r="AI70" s="475"/>
      <c r="AJ70" s="476"/>
      <c r="AK70" s="474"/>
      <c r="AL70" s="475"/>
      <c r="AM70" s="475"/>
      <c r="AN70" s="475"/>
      <c r="AO70" s="475"/>
      <c r="AP70" s="475"/>
      <c r="AQ70" s="475"/>
      <c r="AR70" s="475"/>
      <c r="AS70" s="476"/>
      <c r="AT70" s="474"/>
      <c r="AU70" s="475"/>
      <c r="AV70" s="475"/>
      <c r="AW70" s="475"/>
      <c r="AX70" s="475"/>
      <c r="AY70" s="475"/>
      <c r="AZ70" s="475"/>
      <c r="BA70" s="475"/>
      <c r="BB70" s="475"/>
      <c r="BC70" s="476"/>
      <c r="BD70" s="474"/>
      <c r="BE70" s="475"/>
      <c r="BF70" s="475"/>
      <c r="BG70" s="475"/>
      <c r="BH70" s="475"/>
      <c r="BI70" s="475"/>
      <c r="BJ70" s="475"/>
      <c r="BK70" s="475"/>
      <c r="BL70" s="476"/>
    </row>
    <row r="71" spans="1:64">
      <c r="A71" s="465" t="s">
        <v>318</v>
      </c>
      <c r="B71" s="465"/>
      <c r="C71" s="465"/>
      <c r="D71" s="465"/>
      <c r="E71" s="465"/>
      <c r="F71" s="465"/>
      <c r="G71" s="465"/>
      <c r="H71" s="465"/>
      <c r="I71" s="465"/>
      <c r="J71" s="465"/>
      <c r="K71" s="465"/>
      <c r="L71" s="465"/>
      <c r="M71" s="465"/>
      <c r="N71" s="465"/>
      <c r="O71" s="465"/>
      <c r="P71" s="465"/>
      <c r="Q71" s="465"/>
      <c r="R71" s="465"/>
      <c r="S71" s="465"/>
      <c r="T71" s="465"/>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6"/>
      <c r="AU71" s="466"/>
      <c r="AV71" s="466"/>
      <c r="AW71" s="466"/>
      <c r="AX71" s="466"/>
      <c r="AY71" s="466"/>
      <c r="AZ71" s="466"/>
      <c r="BA71" s="466"/>
      <c r="BB71" s="466"/>
      <c r="BC71" s="466"/>
      <c r="BD71" s="463"/>
      <c r="BE71" s="463"/>
      <c r="BF71" s="463"/>
      <c r="BG71" s="463"/>
      <c r="BH71" s="463"/>
      <c r="BI71" s="463"/>
      <c r="BJ71" s="463"/>
      <c r="BK71" s="463"/>
      <c r="BL71" s="463"/>
    </row>
    <row r="72" spans="1:64">
      <c r="A72" s="459" t="s">
        <v>365</v>
      </c>
      <c r="B72" s="459"/>
      <c r="C72" s="459"/>
      <c r="D72" s="459"/>
      <c r="E72" s="459"/>
      <c r="F72" s="459"/>
      <c r="G72" s="459"/>
      <c r="H72" s="459"/>
      <c r="I72" s="459"/>
      <c r="J72" s="459"/>
      <c r="K72" s="459"/>
      <c r="L72" s="459"/>
      <c r="M72" s="459"/>
      <c r="N72" s="459"/>
      <c r="O72" s="459"/>
      <c r="P72" s="459"/>
      <c r="Q72" s="459"/>
      <c r="R72" s="459"/>
      <c r="S72" s="459"/>
      <c r="T72" s="459"/>
      <c r="U72" s="422">
        <v>0</v>
      </c>
      <c r="V72" s="423"/>
      <c r="W72" s="423"/>
      <c r="X72" s="423"/>
      <c r="Y72" s="423"/>
      <c r="Z72" s="423"/>
      <c r="AA72" s="423"/>
      <c r="AB72" s="424"/>
      <c r="AC72" s="422">
        <v>0</v>
      </c>
      <c r="AD72" s="423"/>
      <c r="AE72" s="423"/>
      <c r="AF72" s="423"/>
      <c r="AG72" s="423"/>
      <c r="AH72" s="423"/>
      <c r="AI72" s="423"/>
      <c r="AJ72" s="424"/>
      <c r="AK72" s="462">
        <v>1</v>
      </c>
      <c r="AL72" s="423"/>
      <c r="AM72" s="423"/>
      <c r="AN72" s="423"/>
      <c r="AO72" s="423"/>
      <c r="AP72" s="423"/>
      <c r="AQ72" s="423"/>
      <c r="AR72" s="423"/>
      <c r="AS72" s="424"/>
      <c r="AT72" s="422" t="s">
        <v>320</v>
      </c>
      <c r="AU72" s="423"/>
      <c r="AV72" s="423"/>
      <c r="AW72" s="423"/>
      <c r="AX72" s="423"/>
      <c r="AY72" s="423"/>
      <c r="AZ72" s="423"/>
      <c r="BA72" s="423"/>
      <c r="BB72" s="423"/>
      <c r="BC72" s="424"/>
      <c r="BD72" s="422">
        <v>2</v>
      </c>
      <c r="BE72" s="423"/>
      <c r="BF72" s="423"/>
      <c r="BG72" s="423"/>
      <c r="BH72" s="423"/>
      <c r="BI72" s="423"/>
      <c r="BJ72" s="423"/>
      <c r="BK72" s="423"/>
      <c r="BL72" s="424"/>
    </row>
    <row r="73" spans="1:64">
      <c r="A73" s="461" t="s">
        <v>366</v>
      </c>
      <c r="B73" s="461"/>
      <c r="C73" s="461"/>
      <c r="D73" s="461"/>
      <c r="E73" s="461"/>
      <c r="F73" s="461"/>
      <c r="G73" s="461"/>
      <c r="H73" s="461"/>
      <c r="I73" s="461"/>
      <c r="J73" s="461"/>
      <c r="K73" s="461"/>
      <c r="L73" s="461"/>
      <c r="M73" s="461"/>
      <c r="N73" s="461"/>
      <c r="O73" s="461"/>
      <c r="P73" s="461"/>
      <c r="Q73" s="461"/>
      <c r="R73" s="461"/>
      <c r="S73" s="461"/>
      <c r="T73" s="461"/>
      <c r="U73" s="425"/>
      <c r="V73" s="426"/>
      <c r="W73" s="426"/>
      <c r="X73" s="426"/>
      <c r="Y73" s="426"/>
      <c r="Z73" s="426"/>
      <c r="AA73" s="426"/>
      <c r="AB73" s="427"/>
      <c r="AC73" s="425"/>
      <c r="AD73" s="426"/>
      <c r="AE73" s="426"/>
      <c r="AF73" s="426"/>
      <c r="AG73" s="426"/>
      <c r="AH73" s="426"/>
      <c r="AI73" s="426"/>
      <c r="AJ73" s="427"/>
      <c r="AK73" s="425"/>
      <c r="AL73" s="426"/>
      <c r="AM73" s="426"/>
      <c r="AN73" s="426"/>
      <c r="AO73" s="426"/>
      <c r="AP73" s="426"/>
      <c r="AQ73" s="426"/>
      <c r="AR73" s="426"/>
      <c r="AS73" s="427"/>
      <c r="AT73" s="425"/>
      <c r="AU73" s="426"/>
      <c r="AV73" s="426"/>
      <c r="AW73" s="426"/>
      <c r="AX73" s="426"/>
      <c r="AY73" s="426"/>
      <c r="AZ73" s="426"/>
      <c r="BA73" s="426"/>
      <c r="BB73" s="426"/>
      <c r="BC73" s="427"/>
      <c r="BD73" s="425"/>
      <c r="BE73" s="426"/>
      <c r="BF73" s="426"/>
      <c r="BG73" s="426"/>
      <c r="BH73" s="426"/>
      <c r="BI73" s="426"/>
      <c r="BJ73" s="426"/>
      <c r="BK73" s="426"/>
      <c r="BL73" s="427"/>
    </row>
    <row r="74" spans="1:64">
      <c r="A74" s="461" t="s">
        <v>367</v>
      </c>
      <c r="B74" s="461"/>
      <c r="C74" s="461"/>
      <c r="D74" s="461"/>
      <c r="E74" s="461"/>
      <c r="F74" s="461"/>
      <c r="G74" s="461"/>
      <c r="H74" s="461"/>
      <c r="I74" s="461"/>
      <c r="J74" s="461"/>
      <c r="K74" s="461"/>
      <c r="L74" s="461"/>
      <c r="M74" s="461"/>
      <c r="N74" s="461"/>
      <c r="O74" s="461"/>
      <c r="P74" s="461"/>
      <c r="Q74" s="461"/>
      <c r="R74" s="461"/>
      <c r="S74" s="461"/>
      <c r="T74" s="461"/>
      <c r="U74" s="425"/>
      <c r="V74" s="426"/>
      <c r="W74" s="426"/>
      <c r="X74" s="426"/>
      <c r="Y74" s="426"/>
      <c r="Z74" s="426"/>
      <c r="AA74" s="426"/>
      <c r="AB74" s="427"/>
      <c r="AC74" s="425"/>
      <c r="AD74" s="426"/>
      <c r="AE74" s="426"/>
      <c r="AF74" s="426"/>
      <c r="AG74" s="426"/>
      <c r="AH74" s="426"/>
      <c r="AI74" s="426"/>
      <c r="AJ74" s="427"/>
      <c r="AK74" s="425"/>
      <c r="AL74" s="426"/>
      <c r="AM74" s="426"/>
      <c r="AN74" s="426"/>
      <c r="AO74" s="426"/>
      <c r="AP74" s="426"/>
      <c r="AQ74" s="426"/>
      <c r="AR74" s="426"/>
      <c r="AS74" s="427"/>
      <c r="AT74" s="425"/>
      <c r="AU74" s="426"/>
      <c r="AV74" s="426"/>
      <c r="AW74" s="426"/>
      <c r="AX74" s="426"/>
      <c r="AY74" s="426"/>
      <c r="AZ74" s="426"/>
      <c r="BA74" s="426"/>
      <c r="BB74" s="426"/>
      <c r="BC74" s="427"/>
      <c r="BD74" s="425"/>
      <c r="BE74" s="426"/>
      <c r="BF74" s="426"/>
      <c r="BG74" s="426"/>
      <c r="BH74" s="426"/>
      <c r="BI74" s="426"/>
      <c r="BJ74" s="426"/>
      <c r="BK74" s="426"/>
      <c r="BL74" s="427"/>
    </row>
    <row r="75" spans="1:64">
      <c r="A75" s="460" t="s">
        <v>368</v>
      </c>
      <c r="B75" s="460"/>
      <c r="C75" s="460"/>
      <c r="D75" s="460"/>
      <c r="E75" s="460"/>
      <c r="F75" s="460"/>
      <c r="G75" s="460"/>
      <c r="H75" s="460"/>
      <c r="I75" s="460"/>
      <c r="J75" s="460"/>
      <c r="K75" s="460"/>
      <c r="L75" s="460"/>
      <c r="M75" s="460"/>
      <c r="N75" s="460"/>
      <c r="O75" s="460"/>
      <c r="P75" s="460"/>
      <c r="Q75" s="460"/>
      <c r="R75" s="460"/>
      <c r="S75" s="460"/>
      <c r="T75" s="460"/>
      <c r="U75" s="428"/>
      <c r="V75" s="429"/>
      <c r="W75" s="429"/>
      <c r="X75" s="429"/>
      <c r="Y75" s="429"/>
      <c r="Z75" s="429"/>
      <c r="AA75" s="429"/>
      <c r="AB75" s="430"/>
      <c r="AC75" s="428"/>
      <c r="AD75" s="429"/>
      <c r="AE75" s="429"/>
      <c r="AF75" s="429"/>
      <c r="AG75" s="429"/>
      <c r="AH75" s="429"/>
      <c r="AI75" s="429"/>
      <c r="AJ75" s="430"/>
      <c r="AK75" s="428"/>
      <c r="AL75" s="429"/>
      <c r="AM75" s="429"/>
      <c r="AN75" s="429"/>
      <c r="AO75" s="429"/>
      <c r="AP75" s="429"/>
      <c r="AQ75" s="429"/>
      <c r="AR75" s="429"/>
      <c r="AS75" s="430"/>
      <c r="AT75" s="428"/>
      <c r="AU75" s="429"/>
      <c r="AV75" s="429"/>
      <c r="AW75" s="429"/>
      <c r="AX75" s="429"/>
      <c r="AY75" s="429"/>
      <c r="AZ75" s="429"/>
      <c r="BA75" s="429"/>
      <c r="BB75" s="429"/>
      <c r="BC75" s="430"/>
      <c r="BD75" s="428"/>
      <c r="BE75" s="429"/>
      <c r="BF75" s="429"/>
      <c r="BG75" s="429"/>
      <c r="BH75" s="429"/>
      <c r="BI75" s="429"/>
      <c r="BJ75" s="429"/>
      <c r="BK75" s="429"/>
      <c r="BL75" s="430"/>
    </row>
    <row r="76" spans="1:64">
      <c r="A76" s="459" t="s">
        <v>369</v>
      </c>
      <c r="B76" s="459"/>
      <c r="C76" s="459"/>
      <c r="D76" s="459"/>
      <c r="E76" s="459"/>
      <c r="F76" s="459"/>
      <c r="G76" s="459"/>
      <c r="H76" s="459"/>
      <c r="I76" s="459"/>
      <c r="J76" s="459"/>
      <c r="K76" s="459"/>
      <c r="L76" s="459"/>
      <c r="M76" s="459"/>
      <c r="N76" s="459"/>
      <c r="O76" s="459"/>
      <c r="P76" s="459"/>
      <c r="Q76" s="459"/>
      <c r="R76" s="459"/>
      <c r="S76" s="459"/>
      <c r="T76" s="459"/>
      <c r="U76" s="422" t="s">
        <v>48</v>
      </c>
      <c r="V76" s="423"/>
      <c r="W76" s="423"/>
      <c r="X76" s="423"/>
      <c r="Y76" s="423"/>
      <c r="Z76" s="423"/>
      <c r="AA76" s="423"/>
      <c r="AB76" s="424"/>
      <c r="AC76" s="422" t="s">
        <v>48</v>
      </c>
      <c r="AD76" s="423"/>
      <c r="AE76" s="423"/>
      <c r="AF76" s="423"/>
      <c r="AG76" s="423"/>
      <c r="AH76" s="423"/>
      <c r="AI76" s="423"/>
      <c r="AJ76" s="424"/>
      <c r="AK76" s="478"/>
      <c r="AL76" s="479"/>
      <c r="AM76" s="479"/>
      <c r="AN76" s="479"/>
      <c r="AO76" s="479"/>
      <c r="AP76" s="479"/>
      <c r="AQ76" s="479"/>
      <c r="AR76" s="479"/>
      <c r="AS76" s="480"/>
      <c r="AT76" s="422" t="s">
        <v>310</v>
      </c>
      <c r="AU76" s="423"/>
      <c r="AV76" s="423"/>
      <c r="AW76" s="423"/>
      <c r="AX76" s="423"/>
      <c r="AY76" s="423"/>
      <c r="AZ76" s="423"/>
      <c r="BA76" s="423"/>
      <c r="BB76" s="423"/>
      <c r="BC76" s="424"/>
      <c r="BD76" s="422">
        <v>2</v>
      </c>
      <c r="BE76" s="423"/>
      <c r="BF76" s="423"/>
      <c r="BG76" s="423"/>
      <c r="BH76" s="423"/>
      <c r="BI76" s="423"/>
      <c r="BJ76" s="423"/>
      <c r="BK76" s="423"/>
      <c r="BL76" s="424"/>
    </row>
    <row r="77" spans="1:64">
      <c r="A77" s="461" t="s">
        <v>370</v>
      </c>
      <c r="B77" s="461"/>
      <c r="C77" s="461"/>
      <c r="D77" s="461"/>
      <c r="E77" s="461"/>
      <c r="F77" s="461"/>
      <c r="G77" s="461"/>
      <c r="H77" s="461"/>
      <c r="I77" s="461"/>
      <c r="J77" s="461"/>
      <c r="K77" s="461"/>
      <c r="L77" s="461"/>
      <c r="M77" s="461"/>
      <c r="N77" s="461"/>
      <c r="O77" s="461"/>
      <c r="P77" s="461"/>
      <c r="Q77" s="461"/>
      <c r="R77" s="461"/>
      <c r="S77" s="461"/>
      <c r="T77" s="461"/>
      <c r="U77" s="425"/>
      <c r="V77" s="426"/>
      <c r="W77" s="426"/>
      <c r="X77" s="426"/>
      <c r="Y77" s="426"/>
      <c r="Z77" s="426"/>
      <c r="AA77" s="426"/>
      <c r="AB77" s="427"/>
      <c r="AC77" s="425"/>
      <c r="AD77" s="426"/>
      <c r="AE77" s="426"/>
      <c r="AF77" s="426"/>
      <c r="AG77" s="426"/>
      <c r="AH77" s="426"/>
      <c r="AI77" s="426"/>
      <c r="AJ77" s="427"/>
      <c r="AK77" s="481"/>
      <c r="AL77" s="482"/>
      <c r="AM77" s="482"/>
      <c r="AN77" s="482"/>
      <c r="AO77" s="482"/>
      <c r="AP77" s="482"/>
      <c r="AQ77" s="482"/>
      <c r="AR77" s="482"/>
      <c r="AS77" s="483"/>
      <c r="AT77" s="425"/>
      <c r="AU77" s="426"/>
      <c r="AV77" s="426"/>
      <c r="AW77" s="426"/>
      <c r="AX77" s="426"/>
      <c r="AY77" s="426"/>
      <c r="AZ77" s="426"/>
      <c r="BA77" s="426"/>
      <c r="BB77" s="426"/>
      <c r="BC77" s="427"/>
      <c r="BD77" s="425"/>
      <c r="BE77" s="426"/>
      <c r="BF77" s="426"/>
      <c r="BG77" s="426"/>
      <c r="BH77" s="426"/>
      <c r="BI77" s="426"/>
      <c r="BJ77" s="426"/>
      <c r="BK77" s="426"/>
      <c r="BL77" s="427"/>
    </row>
    <row r="78" spans="1:64">
      <c r="A78" s="461" t="s">
        <v>371</v>
      </c>
      <c r="B78" s="461"/>
      <c r="C78" s="461"/>
      <c r="D78" s="461"/>
      <c r="E78" s="461"/>
      <c r="F78" s="461"/>
      <c r="G78" s="461"/>
      <c r="H78" s="461"/>
      <c r="I78" s="461"/>
      <c r="J78" s="461"/>
      <c r="K78" s="461"/>
      <c r="L78" s="461"/>
      <c r="M78" s="461"/>
      <c r="N78" s="461"/>
      <c r="O78" s="461"/>
      <c r="P78" s="461"/>
      <c r="Q78" s="461"/>
      <c r="R78" s="461"/>
      <c r="S78" s="461"/>
      <c r="T78" s="461"/>
      <c r="U78" s="425"/>
      <c r="V78" s="426"/>
      <c r="W78" s="426"/>
      <c r="X78" s="426"/>
      <c r="Y78" s="426"/>
      <c r="Z78" s="426"/>
      <c r="AA78" s="426"/>
      <c r="AB78" s="427"/>
      <c r="AC78" s="425"/>
      <c r="AD78" s="426"/>
      <c r="AE78" s="426"/>
      <c r="AF78" s="426"/>
      <c r="AG78" s="426"/>
      <c r="AH78" s="426"/>
      <c r="AI78" s="426"/>
      <c r="AJ78" s="427"/>
      <c r="AK78" s="481"/>
      <c r="AL78" s="482"/>
      <c r="AM78" s="482"/>
      <c r="AN78" s="482"/>
      <c r="AO78" s="482"/>
      <c r="AP78" s="482"/>
      <c r="AQ78" s="482"/>
      <c r="AR78" s="482"/>
      <c r="AS78" s="483"/>
      <c r="AT78" s="425"/>
      <c r="AU78" s="426"/>
      <c r="AV78" s="426"/>
      <c r="AW78" s="426"/>
      <c r="AX78" s="426"/>
      <c r="AY78" s="426"/>
      <c r="AZ78" s="426"/>
      <c r="BA78" s="426"/>
      <c r="BB78" s="426"/>
      <c r="BC78" s="427"/>
      <c r="BD78" s="425"/>
      <c r="BE78" s="426"/>
      <c r="BF78" s="426"/>
      <c r="BG78" s="426"/>
      <c r="BH78" s="426"/>
      <c r="BI78" s="426"/>
      <c r="BJ78" s="426"/>
      <c r="BK78" s="426"/>
      <c r="BL78" s="427"/>
    </row>
    <row r="79" spans="1:64">
      <c r="A79" s="461" t="s">
        <v>372</v>
      </c>
      <c r="B79" s="461"/>
      <c r="C79" s="461"/>
      <c r="D79" s="461"/>
      <c r="E79" s="461"/>
      <c r="F79" s="461"/>
      <c r="G79" s="461"/>
      <c r="H79" s="461"/>
      <c r="I79" s="461"/>
      <c r="J79" s="461"/>
      <c r="K79" s="461"/>
      <c r="L79" s="461"/>
      <c r="M79" s="461"/>
      <c r="N79" s="461"/>
      <c r="O79" s="461"/>
      <c r="P79" s="461"/>
      <c r="Q79" s="461"/>
      <c r="R79" s="461"/>
      <c r="S79" s="461"/>
      <c r="T79" s="461"/>
      <c r="U79" s="425"/>
      <c r="V79" s="426"/>
      <c r="W79" s="426"/>
      <c r="X79" s="426"/>
      <c r="Y79" s="426"/>
      <c r="Z79" s="426"/>
      <c r="AA79" s="426"/>
      <c r="AB79" s="427"/>
      <c r="AC79" s="425"/>
      <c r="AD79" s="426"/>
      <c r="AE79" s="426"/>
      <c r="AF79" s="426"/>
      <c r="AG79" s="426"/>
      <c r="AH79" s="426"/>
      <c r="AI79" s="426"/>
      <c r="AJ79" s="427"/>
      <c r="AK79" s="481"/>
      <c r="AL79" s="482"/>
      <c r="AM79" s="482"/>
      <c r="AN79" s="482"/>
      <c r="AO79" s="482"/>
      <c r="AP79" s="482"/>
      <c r="AQ79" s="482"/>
      <c r="AR79" s="482"/>
      <c r="AS79" s="483"/>
      <c r="AT79" s="425"/>
      <c r="AU79" s="426"/>
      <c r="AV79" s="426"/>
      <c r="AW79" s="426"/>
      <c r="AX79" s="426"/>
      <c r="AY79" s="426"/>
      <c r="AZ79" s="426"/>
      <c r="BA79" s="426"/>
      <c r="BB79" s="426"/>
      <c r="BC79" s="427"/>
      <c r="BD79" s="425"/>
      <c r="BE79" s="426"/>
      <c r="BF79" s="426"/>
      <c r="BG79" s="426"/>
      <c r="BH79" s="426"/>
      <c r="BI79" s="426"/>
      <c r="BJ79" s="426"/>
      <c r="BK79" s="426"/>
      <c r="BL79" s="427"/>
    </row>
    <row r="80" spans="1:64">
      <c r="A80" s="460" t="s">
        <v>373</v>
      </c>
      <c r="B80" s="460"/>
      <c r="C80" s="460"/>
      <c r="D80" s="460"/>
      <c r="E80" s="460"/>
      <c r="F80" s="460"/>
      <c r="G80" s="460"/>
      <c r="H80" s="460"/>
      <c r="I80" s="460"/>
      <c r="J80" s="460"/>
      <c r="K80" s="460"/>
      <c r="L80" s="460"/>
      <c r="M80" s="460"/>
      <c r="N80" s="460"/>
      <c r="O80" s="460"/>
      <c r="P80" s="460"/>
      <c r="Q80" s="460"/>
      <c r="R80" s="460"/>
      <c r="S80" s="460"/>
      <c r="T80" s="460"/>
      <c r="U80" s="428"/>
      <c r="V80" s="429"/>
      <c r="W80" s="429"/>
      <c r="X80" s="429"/>
      <c r="Y80" s="429"/>
      <c r="Z80" s="429"/>
      <c r="AA80" s="429"/>
      <c r="AB80" s="430"/>
      <c r="AC80" s="428"/>
      <c r="AD80" s="429"/>
      <c r="AE80" s="429"/>
      <c r="AF80" s="429"/>
      <c r="AG80" s="429"/>
      <c r="AH80" s="429"/>
      <c r="AI80" s="429"/>
      <c r="AJ80" s="430"/>
      <c r="AK80" s="484"/>
      <c r="AL80" s="485"/>
      <c r="AM80" s="485"/>
      <c r="AN80" s="485"/>
      <c r="AO80" s="485"/>
      <c r="AP80" s="485"/>
      <c r="AQ80" s="485"/>
      <c r="AR80" s="485"/>
      <c r="AS80" s="486"/>
      <c r="AT80" s="428"/>
      <c r="AU80" s="429"/>
      <c r="AV80" s="429"/>
      <c r="AW80" s="429"/>
      <c r="AX80" s="429"/>
      <c r="AY80" s="429"/>
      <c r="AZ80" s="429"/>
      <c r="BA80" s="429"/>
      <c r="BB80" s="429"/>
      <c r="BC80" s="430"/>
      <c r="BD80" s="428"/>
      <c r="BE80" s="429"/>
      <c r="BF80" s="429"/>
      <c r="BG80" s="429"/>
      <c r="BH80" s="429"/>
      <c r="BI80" s="429"/>
      <c r="BJ80" s="429"/>
      <c r="BK80" s="429"/>
      <c r="BL80" s="430"/>
    </row>
    <row r="81" spans="1:64">
      <c r="A81" s="459" t="s">
        <v>374</v>
      </c>
      <c r="B81" s="459"/>
      <c r="C81" s="459"/>
      <c r="D81" s="459"/>
      <c r="E81" s="459"/>
      <c r="F81" s="459"/>
      <c r="G81" s="459"/>
      <c r="H81" s="459"/>
      <c r="I81" s="459"/>
      <c r="J81" s="459"/>
      <c r="K81" s="459"/>
      <c r="L81" s="459"/>
      <c r="M81" s="459"/>
      <c r="N81" s="459"/>
      <c r="O81" s="459"/>
      <c r="P81" s="459"/>
      <c r="Q81" s="459"/>
      <c r="R81" s="459"/>
      <c r="S81" s="459"/>
      <c r="T81" s="459"/>
      <c r="U81" s="422">
        <v>0</v>
      </c>
      <c r="V81" s="423"/>
      <c r="W81" s="423"/>
      <c r="X81" s="423"/>
      <c r="Y81" s="423"/>
      <c r="Z81" s="423"/>
      <c r="AA81" s="423"/>
      <c r="AB81" s="424"/>
      <c r="AC81" s="422">
        <v>0</v>
      </c>
      <c r="AD81" s="423"/>
      <c r="AE81" s="423"/>
      <c r="AF81" s="423"/>
      <c r="AG81" s="423"/>
      <c r="AH81" s="423"/>
      <c r="AI81" s="423"/>
      <c r="AJ81" s="424"/>
      <c r="AK81" s="462">
        <v>1</v>
      </c>
      <c r="AL81" s="423"/>
      <c r="AM81" s="423"/>
      <c r="AN81" s="423"/>
      <c r="AO81" s="423"/>
      <c r="AP81" s="423"/>
      <c r="AQ81" s="423"/>
      <c r="AR81" s="423"/>
      <c r="AS81" s="424"/>
      <c r="AT81" s="422" t="s">
        <v>48</v>
      </c>
      <c r="AU81" s="423"/>
      <c r="AV81" s="423"/>
      <c r="AW81" s="423"/>
      <c r="AX81" s="423"/>
      <c r="AY81" s="423"/>
      <c r="AZ81" s="423"/>
      <c r="BA81" s="423"/>
      <c r="BB81" s="423"/>
      <c r="BC81" s="424"/>
      <c r="BD81" s="422" t="s">
        <v>48</v>
      </c>
      <c r="BE81" s="423"/>
      <c r="BF81" s="423"/>
      <c r="BG81" s="423"/>
      <c r="BH81" s="423"/>
      <c r="BI81" s="423"/>
      <c r="BJ81" s="423"/>
      <c r="BK81" s="423"/>
      <c r="BL81" s="424"/>
    </row>
    <row r="82" spans="1:64">
      <c r="A82" s="460" t="s">
        <v>375</v>
      </c>
      <c r="B82" s="460"/>
      <c r="C82" s="460"/>
      <c r="D82" s="460"/>
      <c r="E82" s="460"/>
      <c r="F82" s="460"/>
      <c r="G82" s="460"/>
      <c r="H82" s="460"/>
      <c r="I82" s="460"/>
      <c r="J82" s="460"/>
      <c r="K82" s="460"/>
      <c r="L82" s="460"/>
      <c r="M82" s="460"/>
      <c r="N82" s="460"/>
      <c r="O82" s="460"/>
      <c r="P82" s="460"/>
      <c r="Q82" s="460"/>
      <c r="R82" s="460"/>
      <c r="S82" s="460"/>
      <c r="T82" s="460"/>
      <c r="U82" s="428"/>
      <c r="V82" s="429"/>
      <c r="W82" s="429"/>
      <c r="X82" s="429"/>
      <c r="Y82" s="429"/>
      <c r="Z82" s="429"/>
      <c r="AA82" s="429"/>
      <c r="AB82" s="430"/>
      <c r="AC82" s="428"/>
      <c r="AD82" s="429"/>
      <c r="AE82" s="429"/>
      <c r="AF82" s="429"/>
      <c r="AG82" s="429"/>
      <c r="AH82" s="429"/>
      <c r="AI82" s="429"/>
      <c r="AJ82" s="430"/>
      <c r="AK82" s="428"/>
      <c r="AL82" s="429"/>
      <c r="AM82" s="429"/>
      <c r="AN82" s="429"/>
      <c r="AO82" s="429"/>
      <c r="AP82" s="429"/>
      <c r="AQ82" s="429"/>
      <c r="AR82" s="429"/>
      <c r="AS82" s="430"/>
      <c r="AT82" s="428"/>
      <c r="AU82" s="429"/>
      <c r="AV82" s="429"/>
      <c r="AW82" s="429"/>
      <c r="AX82" s="429"/>
      <c r="AY82" s="429"/>
      <c r="AZ82" s="429"/>
      <c r="BA82" s="429"/>
      <c r="BB82" s="429"/>
      <c r="BC82" s="430"/>
      <c r="BD82" s="428"/>
      <c r="BE82" s="429"/>
      <c r="BF82" s="429"/>
      <c r="BG82" s="429"/>
      <c r="BH82" s="429"/>
      <c r="BI82" s="429"/>
      <c r="BJ82" s="429"/>
      <c r="BK82" s="429"/>
      <c r="BL82" s="430"/>
    </row>
    <row r="83" spans="1:64">
      <c r="A83" s="459" t="s">
        <v>376</v>
      </c>
      <c r="B83" s="459"/>
      <c r="C83" s="459"/>
      <c r="D83" s="459"/>
      <c r="E83" s="459"/>
      <c r="F83" s="459"/>
      <c r="G83" s="459"/>
      <c r="H83" s="459"/>
      <c r="I83" s="459"/>
      <c r="J83" s="459"/>
      <c r="K83" s="459"/>
      <c r="L83" s="459"/>
      <c r="M83" s="459"/>
      <c r="N83" s="459"/>
      <c r="O83" s="459"/>
      <c r="P83" s="459"/>
      <c r="Q83" s="459"/>
      <c r="R83" s="459"/>
      <c r="S83" s="459"/>
      <c r="T83" s="459"/>
      <c r="U83" s="422">
        <v>0</v>
      </c>
      <c r="V83" s="423"/>
      <c r="W83" s="423"/>
      <c r="X83" s="423"/>
      <c r="Y83" s="423"/>
      <c r="Z83" s="423"/>
      <c r="AA83" s="423"/>
      <c r="AB83" s="424"/>
      <c r="AC83" s="422">
        <v>0</v>
      </c>
      <c r="AD83" s="423"/>
      <c r="AE83" s="423"/>
      <c r="AF83" s="423"/>
      <c r="AG83" s="423"/>
      <c r="AH83" s="423"/>
      <c r="AI83" s="423"/>
      <c r="AJ83" s="424"/>
      <c r="AK83" s="462">
        <v>1</v>
      </c>
      <c r="AL83" s="423"/>
      <c r="AM83" s="423"/>
      <c r="AN83" s="423"/>
      <c r="AO83" s="423"/>
      <c r="AP83" s="423"/>
      <c r="AQ83" s="423"/>
      <c r="AR83" s="423"/>
      <c r="AS83" s="424"/>
      <c r="AT83" s="422" t="s">
        <v>48</v>
      </c>
      <c r="AU83" s="423"/>
      <c r="AV83" s="423"/>
      <c r="AW83" s="423"/>
      <c r="AX83" s="423"/>
      <c r="AY83" s="423"/>
      <c r="AZ83" s="423"/>
      <c r="BA83" s="423"/>
      <c r="BB83" s="423"/>
      <c r="BC83" s="424"/>
      <c r="BD83" s="422" t="s">
        <v>48</v>
      </c>
      <c r="BE83" s="423"/>
      <c r="BF83" s="423"/>
      <c r="BG83" s="423"/>
      <c r="BH83" s="423"/>
      <c r="BI83" s="423"/>
      <c r="BJ83" s="423"/>
      <c r="BK83" s="423"/>
      <c r="BL83" s="424"/>
    </row>
    <row r="84" spans="1:64">
      <c r="A84" s="461" t="s">
        <v>377</v>
      </c>
      <c r="B84" s="461"/>
      <c r="C84" s="461"/>
      <c r="D84" s="461"/>
      <c r="E84" s="461"/>
      <c r="F84" s="461"/>
      <c r="G84" s="461"/>
      <c r="H84" s="461"/>
      <c r="I84" s="461"/>
      <c r="J84" s="461"/>
      <c r="K84" s="461"/>
      <c r="L84" s="461"/>
      <c r="M84" s="461"/>
      <c r="N84" s="461"/>
      <c r="O84" s="461"/>
      <c r="P84" s="461"/>
      <c r="Q84" s="461"/>
      <c r="R84" s="461"/>
      <c r="S84" s="461"/>
      <c r="T84" s="461"/>
      <c r="U84" s="425"/>
      <c r="V84" s="426"/>
      <c r="W84" s="426"/>
      <c r="X84" s="426"/>
      <c r="Y84" s="426"/>
      <c r="Z84" s="426"/>
      <c r="AA84" s="426"/>
      <c r="AB84" s="427"/>
      <c r="AC84" s="425"/>
      <c r="AD84" s="426"/>
      <c r="AE84" s="426"/>
      <c r="AF84" s="426"/>
      <c r="AG84" s="426"/>
      <c r="AH84" s="426"/>
      <c r="AI84" s="426"/>
      <c r="AJ84" s="427"/>
      <c r="AK84" s="425"/>
      <c r="AL84" s="426"/>
      <c r="AM84" s="426"/>
      <c r="AN84" s="426"/>
      <c r="AO84" s="426"/>
      <c r="AP84" s="426"/>
      <c r="AQ84" s="426"/>
      <c r="AR84" s="426"/>
      <c r="AS84" s="427"/>
      <c r="AT84" s="425"/>
      <c r="AU84" s="426"/>
      <c r="AV84" s="426"/>
      <c r="AW84" s="426"/>
      <c r="AX84" s="426"/>
      <c r="AY84" s="426"/>
      <c r="AZ84" s="426"/>
      <c r="BA84" s="426"/>
      <c r="BB84" s="426"/>
      <c r="BC84" s="427"/>
      <c r="BD84" s="425"/>
      <c r="BE84" s="426"/>
      <c r="BF84" s="426"/>
      <c r="BG84" s="426"/>
      <c r="BH84" s="426"/>
      <c r="BI84" s="426"/>
      <c r="BJ84" s="426"/>
      <c r="BK84" s="426"/>
      <c r="BL84" s="427"/>
    </row>
    <row r="85" spans="1:64">
      <c r="A85" s="460" t="s">
        <v>378</v>
      </c>
      <c r="B85" s="460"/>
      <c r="C85" s="460"/>
      <c r="D85" s="460"/>
      <c r="E85" s="460"/>
      <c r="F85" s="460"/>
      <c r="G85" s="460"/>
      <c r="H85" s="460"/>
      <c r="I85" s="460"/>
      <c r="J85" s="460"/>
      <c r="K85" s="460"/>
      <c r="L85" s="460"/>
      <c r="M85" s="460"/>
      <c r="N85" s="460"/>
      <c r="O85" s="460"/>
      <c r="P85" s="460"/>
      <c r="Q85" s="460"/>
      <c r="R85" s="460"/>
      <c r="S85" s="460"/>
      <c r="T85" s="460"/>
      <c r="U85" s="428"/>
      <c r="V85" s="429"/>
      <c r="W85" s="429"/>
      <c r="X85" s="429"/>
      <c r="Y85" s="429"/>
      <c r="Z85" s="429"/>
      <c r="AA85" s="429"/>
      <c r="AB85" s="430"/>
      <c r="AC85" s="428"/>
      <c r="AD85" s="429"/>
      <c r="AE85" s="429"/>
      <c r="AF85" s="429"/>
      <c r="AG85" s="429"/>
      <c r="AH85" s="429"/>
      <c r="AI85" s="429"/>
      <c r="AJ85" s="430"/>
      <c r="AK85" s="428"/>
      <c r="AL85" s="429"/>
      <c r="AM85" s="429"/>
      <c r="AN85" s="429"/>
      <c r="AO85" s="429"/>
      <c r="AP85" s="429"/>
      <c r="AQ85" s="429"/>
      <c r="AR85" s="429"/>
      <c r="AS85" s="430"/>
      <c r="AT85" s="428"/>
      <c r="AU85" s="429"/>
      <c r="AV85" s="429"/>
      <c r="AW85" s="429"/>
      <c r="AX85" s="429"/>
      <c r="AY85" s="429"/>
      <c r="AZ85" s="429"/>
      <c r="BA85" s="429"/>
      <c r="BB85" s="429"/>
      <c r="BC85" s="430"/>
      <c r="BD85" s="428"/>
      <c r="BE85" s="429"/>
      <c r="BF85" s="429"/>
      <c r="BG85" s="429"/>
      <c r="BH85" s="429"/>
      <c r="BI85" s="429"/>
      <c r="BJ85" s="429"/>
      <c r="BK85" s="429"/>
      <c r="BL85" s="430"/>
    </row>
    <row r="86" spans="1:64">
      <c r="A86" s="459" t="s">
        <v>379</v>
      </c>
      <c r="B86" s="459"/>
      <c r="C86" s="459"/>
      <c r="D86" s="459"/>
      <c r="E86" s="459"/>
      <c r="F86" s="459"/>
      <c r="G86" s="459"/>
      <c r="H86" s="459"/>
      <c r="I86" s="459"/>
      <c r="J86" s="459"/>
      <c r="K86" s="459"/>
      <c r="L86" s="459"/>
      <c r="M86" s="459"/>
      <c r="N86" s="459"/>
      <c r="O86" s="459"/>
      <c r="P86" s="459"/>
      <c r="Q86" s="459"/>
      <c r="R86" s="459"/>
      <c r="S86" s="459"/>
      <c r="T86" s="459"/>
      <c r="U86" s="422">
        <v>0</v>
      </c>
      <c r="V86" s="423"/>
      <c r="W86" s="423"/>
      <c r="X86" s="423"/>
      <c r="Y86" s="423"/>
      <c r="Z86" s="423"/>
      <c r="AA86" s="423"/>
      <c r="AB86" s="424"/>
      <c r="AC86" s="422">
        <v>0</v>
      </c>
      <c r="AD86" s="423"/>
      <c r="AE86" s="423"/>
      <c r="AF86" s="423"/>
      <c r="AG86" s="423"/>
      <c r="AH86" s="423"/>
      <c r="AI86" s="423"/>
      <c r="AJ86" s="424"/>
      <c r="AK86" s="462">
        <v>1</v>
      </c>
      <c r="AL86" s="423"/>
      <c r="AM86" s="423"/>
      <c r="AN86" s="423"/>
      <c r="AO86" s="423"/>
      <c r="AP86" s="423"/>
      <c r="AQ86" s="423"/>
      <c r="AR86" s="423"/>
      <c r="AS86" s="424"/>
      <c r="AT86" s="422" t="s">
        <v>48</v>
      </c>
      <c r="AU86" s="423"/>
      <c r="AV86" s="423"/>
      <c r="AW86" s="423"/>
      <c r="AX86" s="423"/>
      <c r="AY86" s="423"/>
      <c r="AZ86" s="423"/>
      <c r="BA86" s="423"/>
      <c r="BB86" s="423"/>
      <c r="BC86" s="424"/>
      <c r="BD86" s="422" t="s">
        <v>48</v>
      </c>
      <c r="BE86" s="423"/>
      <c r="BF86" s="423"/>
      <c r="BG86" s="423"/>
      <c r="BH86" s="423"/>
      <c r="BI86" s="423"/>
      <c r="BJ86" s="423"/>
      <c r="BK86" s="423"/>
      <c r="BL86" s="424"/>
    </row>
    <row r="87" spans="1:64" ht="13.15" customHeight="1">
      <c r="A87" s="460" t="s">
        <v>380</v>
      </c>
      <c r="B87" s="460"/>
      <c r="C87" s="460"/>
      <c r="D87" s="460"/>
      <c r="E87" s="460"/>
      <c r="F87" s="460"/>
      <c r="G87" s="460"/>
      <c r="H87" s="460"/>
      <c r="I87" s="460"/>
      <c r="J87" s="460"/>
      <c r="K87" s="460"/>
      <c r="L87" s="460"/>
      <c r="M87" s="460"/>
      <c r="N87" s="460"/>
      <c r="O87" s="460"/>
      <c r="P87" s="460"/>
      <c r="Q87" s="460"/>
      <c r="R87" s="460"/>
      <c r="S87" s="460"/>
      <c r="T87" s="460"/>
      <c r="U87" s="428"/>
      <c r="V87" s="429"/>
      <c r="W87" s="429"/>
      <c r="X87" s="429"/>
      <c r="Y87" s="429"/>
      <c r="Z87" s="429"/>
      <c r="AA87" s="429"/>
      <c r="AB87" s="430"/>
      <c r="AC87" s="428"/>
      <c r="AD87" s="429"/>
      <c r="AE87" s="429"/>
      <c r="AF87" s="429"/>
      <c r="AG87" s="429"/>
      <c r="AH87" s="429"/>
      <c r="AI87" s="429"/>
      <c r="AJ87" s="430"/>
      <c r="AK87" s="428"/>
      <c r="AL87" s="429"/>
      <c r="AM87" s="429"/>
      <c r="AN87" s="429"/>
      <c r="AO87" s="429"/>
      <c r="AP87" s="429"/>
      <c r="AQ87" s="429"/>
      <c r="AR87" s="429"/>
      <c r="AS87" s="430"/>
      <c r="AT87" s="428"/>
      <c r="AU87" s="429"/>
      <c r="AV87" s="429"/>
      <c r="AW87" s="429"/>
      <c r="AX87" s="429"/>
      <c r="AY87" s="429"/>
      <c r="AZ87" s="429"/>
      <c r="BA87" s="429"/>
      <c r="BB87" s="429"/>
      <c r="BC87" s="430"/>
      <c r="BD87" s="428"/>
      <c r="BE87" s="429"/>
      <c r="BF87" s="429"/>
      <c r="BG87" s="429"/>
      <c r="BH87" s="429"/>
      <c r="BI87" s="429"/>
      <c r="BJ87" s="429"/>
      <c r="BK87" s="429"/>
      <c r="BL87" s="430"/>
    </row>
    <row r="88" spans="1:64">
      <c r="A88" s="467" t="s">
        <v>381</v>
      </c>
      <c r="B88" s="467"/>
      <c r="C88" s="467"/>
      <c r="D88" s="467"/>
      <c r="E88" s="467"/>
      <c r="F88" s="467"/>
      <c r="G88" s="467"/>
      <c r="H88" s="467"/>
      <c r="I88" s="467"/>
      <c r="J88" s="467"/>
      <c r="K88" s="467"/>
      <c r="L88" s="467"/>
      <c r="M88" s="467"/>
      <c r="N88" s="467"/>
      <c r="O88" s="467"/>
      <c r="P88" s="467"/>
      <c r="Q88" s="467"/>
      <c r="R88" s="467"/>
      <c r="S88" s="467"/>
      <c r="T88" s="467"/>
      <c r="U88" s="487"/>
      <c r="V88" s="488"/>
      <c r="W88" s="488"/>
      <c r="X88" s="488"/>
      <c r="Y88" s="488"/>
      <c r="Z88" s="488"/>
      <c r="AA88" s="488"/>
      <c r="AB88" s="489"/>
      <c r="AC88" s="487"/>
      <c r="AD88" s="488"/>
      <c r="AE88" s="488"/>
      <c r="AF88" s="488"/>
      <c r="AG88" s="488"/>
      <c r="AH88" s="488"/>
      <c r="AI88" s="488"/>
      <c r="AJ88" s="489"/>
      <c r="AK88" s="496">
        <v>1</v>
      </c>
      <c r="AL88" s="469"/>
      <c r="AM88" s="469"/>
      <c r="AN88" s="469"/>
      <c r="AO88" s="469"/>
      <c r="AP88" s="469"/>
      <c r="AQ88" s="469"/>
      <c r="AR88" s="469"/>
      <c r="AS88" s="470"/>
      <c r="AT88" s="468" t="s">
        <v>320</v>
      </c>
      <c r="AU88" s="469"/>
      <c r="AV88" s="469"/>
      <c r="AW88" s="469"/>
      <c r="AX88" s="469"/>
      <c r="AY88" s="469"/>
      <c r="AZ88" s="469"/>
      <c r="BA88" s="469"/>
      <c r="BB88" s="469"/>
      <c r="BC88" s="470"/>
      <c r="BD88" s="468">
        <v>2</v>
      </c>
      <c r="BE88" s="469"/>
      <c r="BF88" s="469"/>
      <c r="BG88" s="469"/>
      <c r="BH88" s="469"/>
      <c r="BI88" s="469"/>
      <c r="BJ88" s="469"/>
      <c r="BK88" s="469"/>
      <c r="BL88" s="470"/>
    </row>
    <row r="89" spans="1:64">
      <c r="A89" s="477" t="s">
        <v>382</v>
      </c>
      <c r="B89" s="477"/>
      <c r="C89" s="477"/>
      <c r="D89" s="477"/>
      <c r="E89" s="477"/>
      <c r="F89" s="477"/>
      <c r="G89" s="477"/>
      <c r="H89" s="477"/>
      <c r="I89" s="477"/>
      <c r="J89" s="477"/>
      <c r="K89" s="477"/>
      <c r="L89" s="477"/>
      <c r="M89" s="477"/>
      <c r="N89" s="477"/>
      <c r="O89" s="477"/>
      <c r="P89" s="477"/>
      <c r="Q89" s="477"/>
      <c r="R89" s="477"/>
      <c r="S89" s="477"/>
      <c r="T89" s="477"/>
      <c r="U89" s="490"/>
      <c r="V89" s="491"/>
      <c r="W89" s="491"/>
      <c r="X89" s="491"/>
      <c r="Y89" s="491"/>
      <c r="Z89" s="491"/>
      <c r="AA89" s="491"/>
      <c r="AB89" s="492"/>
      <c r="AC89" s="490"/>
      <c r="AD89" s="491"/>
      <c r="AE89" s="491"/>
      <c r="AF89" s="491"/>
      <c r="AG89" s="491"/>
      <c r="AH89" s="491"/>
      <c r="AI89" s="491"/>
      <c r="AJ89" s="492"/>
      <c r="AK89" s="471"/>
      <c r="AL89" s="472"/>
      <c r="AM89" s="472"/>
      <c r="AN89" s="472"/>
      <c r="AO89" s="472"/>
      <c r="AP89" s="472"/>
      <c r="AQ89" s="472"/>
      <c r="AR89" s="472"/>
      <c r="AS89" s="473"/>
      <c r="AT89" s="471"/>
      <c r="AU89" s="472"/>
      <c r="AV89" s="472"/>
      <c r="AW89" s="472"/>
      <c r="AX89" s="472"/>
      <c r="AY89" s="472"/>
      <c r="AZ89" s="472"/>
      <c r="BA89" s="472"/>
      <c r="BB89" s="472"/>
      <c r="BC89" s="473"/>
      <c r="BD89" s="471"/>
      <c r="BE89" s="472"/>
      <c r="BF89" s="472"/>
      <c r="BG89" s="472"/>
      <c r="BH89" s="472"/>
      <c r="BI89" s="472"/>
      <c r="BJ89" s="472"/>
      <c r="BK89" s="472"/>
      <c r="BL89" s="473"/>
    </row>
    <row r="90" spans="1:64">
      <c r="A90" s="464" t="s">
        <v>383</v>
      </c>
      <c r="B90" s="464"/>
      <c r="C90" s="464"/>
      <c r="D90" s="464"/>
      <c r="E90" s="464"/>
      <c r="F90" s="464"/>
      <c r="G90" s="464"/>
      <c r="H90" s="464"/>
      <c r="I90" s="464"/>
      <c r="J90" s="464"/>
      <c r="K90" s="464"/>
      <c r="L90" s="464"/>
      <c r="M90" s="464"/>
      <c r="N90" s="464"/>
      <c r="O90" s="464"/>
      <c r="P90" s="464"/>
      <c r="Q90" s="464"/>
      <c r="R90" s="464"/>
      <c r="S90" s="464"/>
      <c r="T90" s="464"/>
      <c r="U90" s="493"/>
      <c r="V90" s="494"/>
      <c r="W90" s="494"/>
      <c r="X90" s="494"/>
      <c r="Y90" s="494"/>
      <c r="Z90" s="494"/>
      <c r="AA90" s="494"/>
      <c r="AB90" s="495"/>
      <c r="AC90" s="493"/>
      <c r="AD90" s="494"/>
      <c r="AE90" s="494"/>
      <c r="AF90" s="494"/>
      <c r="AG90" s="494"/>
      <c r="AH90" s="494"/>
      <c r="AI90" s="494"/>
      <c r="AJ90" s="495"/>
      <c r="AK90" s="474"/>
      <c r="AL90" s="475"/>
      <c r="AM90" s="475"/>
      <c r="AN90" s="475"/>
      <c r="AO90" s="475"/>
      <c r="AP90" s="475"/>
      <c r="AQ90" s="475"/>
      <c r="AR90" s="475"/>
      <c r="AS90" s="476"/>
      <c r="AT90" s="474"/>
      <c r="AU90" s="475"/>
      <c r="AV90" s="475"/>
      <c r="AW90" s="475"/>
      <c r="AX90" s="475"/>
      <c r="AY90" s="475"/>
      <c r="AZ90" s="475"/>
      <c r="BA90" s="475"/>
      <c r="BB90" s="475"/>
      <c r="BC90" s="476"/>
      <c r="BD90" s="474"/>
      <c r="BE90" s="475"/>
      <c r="BF90" s="475"/>
      <c r="BG90" s="475"/>
      <c r="BH90" s="475"/>
      <c r="BI90" s="475"/>
      <c r="BJ90" s="475"/>
      <c r="BK90" s="475"/>
      <c r="BL90" s="476"/>
    </row>
    <row r="91" spans="1:64">
      <c r="A91" s="459" t="s">
        <v>384</v>
      </c>
      <c r="B91" s="459"/>
      <c r="C91" s="459"/>
      <c r="D91" s="459"/>
      <c r="E91" s="459"/>
      <c r="F91" s="459"/>
      <c r="G91" s="459"/>
      <c r="H91" s="459"/>
      <c r="I91" s="459"/>
      <c r="J91" s="459"/>
      <c r="K91" s="459"/>
      <c r="L91" s="459"/>
      <c r="M91" s="459"/>
      <c r="N91" s="459"/>
      <c r="O91" s="459"/>
      <c r="P91" s="459"/>
      <c r="Q91" s="459"/>
      <c r="R91" s="459"/>
      <c r="S91" s="459"/>
      <c r="T91" s="459"/>
      <c r="U91" s="422">
        <v>0</v>
      </c>
      <c r="V91" s="423"/>
      <c r="W91" s="423"/>
      <c r="X91" s="423"/>
      <c r="Y91" s="423"/>
      <c r="Z91" s="423"/>
      <c r="AA91" s="423"/>
      <c r="AB91" s="424"/>
      <c r="AC91" s="422">
        <v>0</v>
      </c>
      <c r="AD91" s="423"/>
      <c r="AE91" s="423"/>
      <c r="AF91" s="423"/>
      <c r="AG91" s="423"/>
      <c r="AH91" s="423"/>
      <c r="AI91" s="423"/>
      <c r="AJ91" s="424"/>
      <c r="AK91" s="462">
        <v>1</v>
      </c>
      <c r="AL91" s="423"/>
      <c r="AM91" s="423"/>
      <c r="AN91" s="423"/>
      <c r="AO91" s="423"/>
      <c r="AP91" s="423"/>
      <c r="AQ91" s="423"/>
      <c r="AR91" s="423"/>
      <c r="AS91" s="424"/>
      <c r="AT91" s="422"/>
      <c r="AU91" s="423"/>
      <c r="AV91" s="423"/>
      <c r="AW91" s="423"/>
      <c r="AX91" s="423"/>
      <c r="AY91" s="423"/>
      <c r="AZ91" s="423"/>
      <c r="BA91" s="423"/>
      <c r="BB91" s="423"/>
      <c r="BC91" s="424"/>
      <c r="BD91" s="478"/>
      <c r="BE91" s="479"/>
      <c r="BF91" s="479"/>
      <c r="BG91" s="479"/>
      <c r="BH91" s="479"/>
      <c r="BI91" s="479"/>
      <c r="BJ91" s="479"/>
      <c r="BK91" s="479"/>
      <c r="BL91" s="480"/>
    </row>
    <row r="92" spans="1:64">
      <c r="A92" s="461" t="s">
        <v>385</v>
      </c>
      <c r="B92" s="461"/>
      <c r="C92" s="461"/>
      <c r="D92" s="461"/>
      <c r="E92" s="461"/>
      <c r="F92" s="461"/>
      <c r="G92" s="461"/>
      <c r="H92" s="461"/>
      <c r="I92" s="461"/>
      <c r="J92" s="461"/>
      <c r="K92" s="461"/>
      <c r="L92" s="461"/>
      <c r="M92" s="461"/>
      <c r="N92" s="461"/>
      <c r="O92" s="461"/>
      <c r="P92" s="461"/>
      <c r="Q92" s="461"/>
      <c r="R92" s="461"/>
      <c r="S92" s="461"/>
      <c r="T92" s="461"/>
      <c r="U92" s="425"/>
      <c r="V92" s="426"/>
      <c r="W92" s="426"/>
      <c r="X92" s="426"/>
      <c r="Y92" s="426"/>
      <c r="Z92" s="426"/>
      <c r="AA92" s="426"/>
      <c r="AB92" s="427"/>
      <c r="AC92" s="425"/>
      <c r="AD92" s="426"/>
      <c r="AE92" s="426"/>
      <c r="AF92" s="426"/>
      <c r="AG92" s="426"/>
      <c r="AH92" s="426"/>
      <c r="AI92" s="426"/>
      <c r="AJ92" s="427"/>
      <c r="AK92" s="425"/>
      <c r="AL92" s="426"/>
      <c r="AM92" s="426"/>
      <c r="AN92" s="426"/>
      <c r="AO92" s="426"/>
      <c r="AP92" s="426"/>
      <c r="AQ92" s="426"/>
      <c r="AR92" s="426"/>
      <c r="AS92" s="427"/>
      <c r="AT92" s="425"/>
      <c r="AU92" s="426"/>
      <c r="AV92" s="426"/>
      <c r="AW92" s="426"/>
      <c r="AX92" s="426"/>
      <c r="AY92" s="426"/>
      <c r="AZ92" s="426"/>
      <c r="BA92" s="426"/>
      <c r="BB92" s="426"/>
      <c r="BC92" s="427"/>
      <c r="BD92" s="481"/>
      <c r="BE92" s="482"/>
      <c r="BF92" s="482"/>
      <c r="BG92" s="482"/>
      <c r="BH92" s="482"/>
      <c r="BI92" s="482"/>
      <c r="BJ92" s="482"/>
      <c r="BK92" s="482"/>
      <c r="BL92" s="483"/>
    </row>
    <row r="93" spans="1:64">
      <c r="A93" s="461" t="s">
        <v>386</v>
      </c>
      <c r="B93" s="461"/>
      <c r="C93" s="461"/>
      <c r="D93" s="461"/>
      <c r="E93" s="461"/>
      <c r="F93" s="461"/>
      <c r="G93" s="461"/>
      <c r="H93" s="461"/>
      <c r="I93" s="461"/>
      <c r="J93" s="461"/>
      <c r="K93" s="461"/>
      <c r="L93" s="461"/>
      <c r="M93" s="461"/>
      <c r="N93" s="461"/>
      <c r="O93" s="461"/>
      <c r="P93" s="461"/>
      <c r="Q93" s="461"/>
      <c r="R93" s="461"/>
      <c r="S93" s="461"/>
      <c r="T93" s="461"/>
      <c r="U93" s="425"/>
      <c r="V93" s="426"/>
      <c r="W93" s="426"/>
      <c r="X93" s="426"/>
      <c r="Y93" s="426"/>
      <c r="Z93" s="426"/>
      <c r="AA93" s="426"/>
      <c r="AB93" s="427"/>
      <c r="AC93" s="425"/>
      <c r="AD93" s="426"/>
      <c r="AE93" s="426"/>
      <c r="AF93" s="426"/>
      <c r="AG93" s="426"/>
      <c r="AH93" s="426"/>
      <c r="AI93" s="426"/>
      <c r="AJ93" s="427"/>
      <c r="AK93" s="425"/>
      <c r="AL93" s="426"/>
      <c r="AM93" s="426"/>
      <c r="AN93" s="426"/>
      <c r="AO93" s="426"/>
      <c r="AP93" s="426"/>
      <c r="AQ93" s="426"/>
      <c r="AR93" s="426"/>
      <c r="AS93" s="427"/>
      <c r="AT93" s="425"/>
      <c r="AU93" s="426"/>
      <c r="AV93" s="426"/>
      <c r="AW93" s="426"/>
      <c r="AX93" s="426"/>
      <c r="AY93" s="426"/>
      <c r="AZ93" s="426"/>
      <c r="BA93" s="426"/>
      <c r="BB93" s="426"/>
      <c r="BC93" s="427"/>
      <c r="BD93" s="481"/>
      <c r="BE93" s="482"/>
      <c r="BF93" s="482"/>
      <c r="BG93" s="482"/>
      <c r="BH93" s="482"/>
      <c r="BI93" s="482"/>
      <c r="BJ93" s="482"/>
      <c r="BK93" s="482"/>
      <c r="BL93" s="483"/>
    </row>
    <row r="94" spans="1:64">
      <c r="A94" s="461" t="s">
        <v>387</v>
      </c>
      <c r="B94" s="461"/>
      <c r="C94" s="461"/>
      <c r="D94" s="461"/>
      <c r="E94" s="461"/>
      <c r="F94" s="461"/>
      <c r="G94" s="461"/>
      <c r="H94" s="461"/>
      <c r="I94" s="461"/>
      <c r="J94" s="461"/>
      <c r="K94" s="461"/>
      <c r="L94" s="461"/>
      <c r="M94" s="461"/>
      <c r="N94" s="461"/>
      <c r="O94" s="461"/>
      <c r="P94" s="461"/>
      <c r="Q94" s="461"/>
      <c r="R94" s="461"/>
      <c r="S94" s="461"/>
      <c r="T94" s="461"/>
      <c r="U94" s="425"/>
      <c r="V94" s="426"/>
      <c r="W94" s="426"/>
      <c r="X94" s="426"/>
      <c r="Y94" s="426"/>
      <c r="Z94" s="426"/>
      <c r="AA94" s="426"/>
      <c r="AB94" s="427"/>
      <c r="AC94" s="425"/>
      <c r="AD94" s="426"/>
      <c r="AE94" s="426"/>
      <c r="AF94" s="426"/>
      <c r="AG94" s="426"/>
      <c r="AH94" s="426"/>
      <c r="AI94" s="426"/>
      <c r="AJ94" s="427"/>
      <c r="AK94" s="425"/>
      <c r="AL94" s="426"/>
      <c r="AM94" s="426"/>
      <c r="AN94" s="426"/>
      <c r="AO94" s="426"/>
      <c r="AP94" s="426"/>
      <c r="AQ94" s="426"/>
      <c r="AR94" s="426"/>
      <c r="AS94" s="427"/>
      <c r="AT94" s="425"/>
      <c r="AU94" s="426"/>
      <c r="AV94" s="426"/>
      <c r="AW94" s="426"/>
      <c r="AX94" s="426"/>
      <c r="AY94" s="426"/>
      <c r="AZ94" s="426"/>
      <c r="BA94" s="426"/>
      <c r="BB94" s="426"/>
      <c r="BC94" s="427"/>
      <c r="BD94" s="481"/>
      <c r="BE94" s="482"/>
      <c r="BF94" s="482"/>
      <c r="BG94" s="482"/>
      <c r="BH94" s="482"/>
      <c r="BI94" s="482"/>
      <c r="BJ94" s="482"/>
      <c r="BK94" s="482"/>
      <c r="BL94" s="483"/>
    </row>
    <row r="95" spans="1:64">
      <c r="A95" s="460" t="s">
        <v>388</v>
      </c>
      <c r="B95" s="460"/>
      <c r="C95" s="460"/>
      <c r="D95" s="460"/>
      <c r="E95" s="460"/>
      <c r="F95" s="460"/>
      <c r="G95" s="460"/>
      <c r="H95" s="460"/>
      <c r="I95" s="460"/>
      <c r="J95" s="460"/>
      <c r="K95" s="460"/>
      <c r="L95" s="460"/>
      <c r="M95" s="460"/>
      <c r="N95" s="460"/>
      <c r="O95" s="460"/>
      <c r="P95" s="460"/>
      <c r="Q95" s="460"/>
      <c r="R95" s="460"/>
      <c r="S95" s="460"/>
      <c r="T95" s="460"/>
      <c r="U95" s="428"/>
      <c r="V95" s="429"/>
      <c r="W95" s="429"/>
      <c r="X95" s="429"/>
      <c r="Y95" s="429"/>
      <c r="Z95" s="429"/>
      <c r="AA95" s="429"/>
      <c r="AB95" s="430"/>
      <c r="AC95" s="428"/>
      <c r="AD95" s="429"/>
      <c r="AE95" s="429"/>
      <c r="AF95" s="429"/>
      <c r="AG95" s="429"/>
      <c r="AH95" s="429"/>
      <c r="AI95" s="429"/>
      <c r="AJ95" s="430"/>
      <c r="AK95" s="428"/>
      <c r="AL95" s="429"/>
      <c r="AM95" s="429"/>
      <c r="AN95" s="429"/>
      <c r="AO95" s="429"/>
      <c r="AP95" s="429"/>
      <c r="AQ95" s="429"/>
      <c r="AR95" s="429"/>
      <c r="AS95" s="430"/>
      <c r="AT95" s="428"/>
      <c r="AU95" s="429"/>
      <c r="AV95" s="429"/>
      <c r="AW95" s="429"/>
      <c r="AX95" s="429"/>
      <c r="AY95" s="429"/>
      <c r="AZ95" s="429"/>
      <c r="BA95" s="429"/>
      <c r="BB95" s="429"/>
      <c r="BC95" s="430"/>
      <c r="BD95" s="484"/>
      <c r="BE95" s="485"/>
      <c r="BF95" s="485"/>
      <c r="BG95" s="485"/>
      <c r="BH95" s="485"/>
      <c r="BI95" s="485"/>
      <c r="BJ95" s="485"/>
      <c r="BK95" s="485"/>
      <c r="BL95" s="486"/>
    </row>
    <row r="96" spans="1:64">
      <c r="A96" s="467" t="s">
        <v>389</v>
      </c>
      <c r="B96" s="467"/>
      <c r="C96" s="467"/>
      <c r="D96" s="467"/>
      <c r="E96" s="467"/>
      <c r="F96" s="467"/>
      <c r="G96" s="467"/>
      <c r="H96" s="467"/>
      <c r="I96" s="467"/>
      <c r="J96" s="467"/>
      <c r="K96" s="467"/>
      <c r="L96" s="467"/>
      <c r="M96" s="467"/>
      <c r="N96" s="467"/>
      <c r="O96" s="467"/>
      <c r="P96" s="467"/>
      <c r="Q96" s="467"/>
      <c r="R96" s="467"/>
      <c r="S96" s="467"/>
      <c r="T96" s="467"/>
      <c r="U96" s="468" t="s">
        <v>48</v>
      </c>
      <c r="V96" s="469"/>
      <c r="W96" s="469"/>
      <c r="X96" s="469"/>
      <c r="Y96" s="469"/>
      <c r="Z96" s="469"/>
      <c r="AA96" s="469"/>
      <c r="AB96" s="470"/>
      <c r="AC96" s="468" t="s">
        <v>48</v>
      </c>
      <c r="AD96" s="469"/>
      <c r="AE96" s="469"/>
      <c r="AF96" s="469"/>
      <c r="AG96" s="469"/>
      <c r="AH96" s="469"/>
      <c r="AI96" s="469"/>
      <c r="AJ96" s="470"/>
      <c r="AK96" s="468" t="s">
        <v>48</v>
      </c>
      <c r="AL96" s="469"/>
      <c r="AM96" s="469"/>
      <c r="AN96" s="469"/>
      <c r="AO96" s="469"/>
      <c r="AP96" s="469"/>
      <c r="AQ96" s="469"/>
      <c r="AR96" s="469"/>
      <c r="AS96" s="470"/>
      <c r="AT96" s="468" t="s">
        <v>48</v>
      </c>
      <c r="AU96" s="469"/>
      <c r="AV96" s="469"/>
      <c r="AW96" s="469"/>
      <c r="AX96" s="469"/>
      <c r="AY96" s="469"/>
      <c r="AZ96" s="469"/>
      <c r="BA96" s="469"/>
      <c r="BB96" s="469"/>
      <c r="BC96" s="470"/>
      <c r="BD96" s="468">
        <v>2</v>
      </c>
      <c r="BE96" s="469"/>
      <c r="BF96" s="469"/>
      <c r="BG96" s="469"/>
      <c r="BH96" s="469"/>
      <c r="BI96" s="469"/>
      <c r="BJ96" s="469"/>
      <c r="BK96" s="469"/>
      <c r="BL96" s="470"/>
    </row>
    <row r="97" spans="1:64">
      <c r="A97" s="477" t="s">
        <v>390</v>
      </c>
      <c r="B97" s="477"/>
      <c r="C97" s="477"/>
      <c r="D97" s="477"/>
      <c r="E97" s="477"/>
      <c r="F97" s="477"/>
      <c r="G97" s="477"/>
      <c r="H97" s="477"/>
      <c r="I97" s="477"/>
      <c r="J97" s="477"/>
      <c r="K97" s="477"/>
      <c r="L97" s="477"/>
      <c r="M97" s="477"/>
      <c r="N97" s="477"/>
      <c r="O97" s="477"/>
      <c r="P97" s="477"/>
      <c r="Q97" s="477"/>
      <c r="R97" s="477"/>
      <c r="S97" s="477"/>
      <c r="T97" s="477"/>
      <c r="U97" s="471"/>
      <c r="V97" s="472"/>
      <c r="W97" s="472"/>
      <c r="X97" s="472"/>
      <c r="Y97" s="472"/>
      <c r="Z97" s="472"/>
      <c r="AA97" s="472"/>
      <c r="AB97" s="473"/>
      <c r="AC97" s="471"/>
      <c r="AD97" s="472"/>
      <c r="AE97" s="472"/>
      <c r="AF97" s="472"/>
      <c r="AG97" s="472"/>
      <c r="AH97" s="472"/>
      <c r="AI97" s="472"/>
      <c r="AJ97" s="473"/>
      <c r="AK97" s="471"/>
      <c r="AL97" s="472"/>
      <c r="AM97" s="472"/>
      <c r="AN97" s="472"/>
      <c r="AO97" s="472"/>
      <c r="AP97" s="472"/>
      <c r="AQ97" s="472"/>
      <c r="AR97" s="472"/>
      <c r="AS97" s="473"/>
      <c r="AT97" s="471"/>
      <c r="AU97" s="472"/>
      <c r="AV97" s="472"/>
      <c r="AW97" s="472"/>
      <c r="AX97" s="472"/>
      <c r="AY97" s="472"/>
      <c r="AZ97" s="472"/>
      <c r="BA97" s="472"/>
      <c r="BB97" s="472"/>
      <c r="BC97" s="473"/>
      <c r="BD97" s="471"/>
      <c r="BE97" s="472"/>
      <c r="BF97" s="472"/>
      <c r="BG97" s="472"/>
      <c r="BH97" s="472"/>
      <c r="BI97" s="472"/>
      <c r="BJ97" s="472"/>
      <c r="BK97" s="472"/>
      <c r="BL97" s="473"/>
    </row>
    <row r="98" spans="1:64">
      <c r="A98" s="477" t="s">
        <v>391</v>
      </c>
      <c r="B98" s="477"/>
      <c r="C98" s="477"/>
      <c r="D98" s="477"/>
      <c r="E98" s="477"/>
      <c r="F98" s="477"/>
      <c r="G98" s="477"/>
      <c r="H98" s="477"/>
      <c r="I98" s="477"/>
      <c r="J98" s="477"/>
      <c r="K98" s="477"/>
      <c r="L98" s="477"/>
      <c r="M98" s="477"/>
      <c r="N98" s="477"/>
      <c r="O98" s="477"/>
      <c r="P98" s="477"/>
      <c r="Q98" s="477"/>
      <c r="R98" s="477"/>
      <c r="S98" s="477"/>
      <c r="T98" s="477"/>
      <c r="U98" s="471"/>
      <c r="V98" s="472"/>
      <c r="W98" s="472"/>
      <c r="X98" s="472"/>
      <c r="Y98" s="472"/>
      <c r="Z98" s="472"/>
      <c r="AA98" s="472"/>
      <c r="AB98" s="473"/>
      <c r="AC98" s="471"/>
      <c r="AD98" s="472"/>
      <c r="AE98" s="472"/>
      <c r="AF98" s="472"/>
      <c r="AG98" s="472"/>
      <c r="AH98" s="472"/>
      <c r="AI98" s="472"/>
      <c r="AJ98" s="473"/>
      <c r="AK98" s="471"/>
      <c r="AL98" s="472"/>
      <c r="AM98" s="472"/>
      <c r="AN98" s="472"/>
      <c r="AO98" s="472"/>
      <c r="AP98" s="472"/>
      <c r="AQ98" s="472"/>
      <c r="AR98" s="472"/>
      <c r="AS98" s="473"/>
      <c r="AT98" s="471"/>
      <c r="AU98" s="472"/>
      <c r="AV98" s="472"/>
      <c r="AW98" s="472"/>
      <c r="AX98" s="472"/>
      <c r="AY98" s="472"/>
      <c r="AZ98" s="472"/>
      <c r="BA98" s="472"/>
      <c r="BB98" s="472"/>
      <c r="BC98" s="473"/>
      <c r="BD98" s="471"/>
      <c r="BE98" s="472"/>
      <c r="BF98" s="472"/>
      <c r="BG98" s="472"/>
      <c r="BH98" s="472"/>
      <c r="BI98" s="472"/>
      <c r="BJ98" s="472"/>
      <c r="BK98" s="472"/>
      <c r="BL98" s="473"/>
    </row>
    <row r="99" spans="1:64">
      <c r="A99" s="477" t="s">
        <v>392</v>
      </c>
      <c r="B99" s="477"/>
      <c r="C99" s="477"/>
      <c r="D99" s="477"/>
      <c r="E99" s="477"/>
      <c r="F99" s="477"/>
      <c r="G99" s="477"/>
      <c r="H99" s="477"/>
      <c r="I99" s="477"/>
      <c r="J99" s="477"/>
      <c r="K99" s="477"/>
      <c r="L99" s="477"/>
      <c r="M99" s="477"/>
      <c r="N99" s="477"/>
      <c r="O99" s="477"/>
      <c r="P99" s="477"/>
      <c r="Q99" s="477"/>
      <c r="R99" s="477"/>
      <c r="S99" s="477"/>
      <c r="T99" s="477"/>
      <c r="U99" s="471"/>
      <c r="V99" s="472"/>
      <c r="W99" s="472"/>
      <c r="X99" s="472"/>
      <c r="Y99" s="472"/>
      <c r="Z99" s="472"/>
      <c r="AA99" s="472"/>
      <c r="AB99" s="473"/>
      <c r="AC99" s="471"/>
      <c r="AD99" s="472"/>
      <c r="AE99" s="472"/>
      <c r="AF99" s="472"/>
      <c r="AG99" s="472"/>
      <c r="AH99" s="472"/>
      <c r="AI99" s="472"/>
      <c r="AJ99" s="473"/>
      <c r="AK99" s="471"/>
      <c r="AL99" s="472"/>
      <c r="AM99" s="472"/>
      <c r="AN99" s="472"/>
      <c r="AO99" s="472"/>
      <c r="AP99" s="472"/>
      <c r="AQ99" s="472"/>
      <c r="AR99" s="472"/>
      <c r="AS99" s="473"/>
      <c r="AT99" s="471"/>
      <c r="AU99" s="472"/>
      <c r="AV99" s="472"/>
      <c r="AW99" s="472"/>
      <c r="AX99" s="472"/>
      <c r="AY99" s="472"/>
      <c r="AZ99" s="472"/>
      <c r="BA99" s="472"/>
      <c r="BB99" s="472"/>
      <c r="BC99" s="473"/>
      <c r="BD99" s="471"/>
      <c r="BE99" s="472"/>
      <c r="BF99" s="472"/>
      <c r="BG99" s="472"/>
      <c r="BH99" s="472"/>
      <c r="BI99" s="472"/>
      <c r="BJ99" s="472"/>
      <c r="BK99" s="472"/>
      <c r="BL99" s="473"/>
    </row>
    <row r="100" spans="1:64">
      <c r="A100" s="477" t="s">
        <v>393</v>
      </c>
      <c r="B100" s="477"/>
      <c r="C100" s="477"/>
      <c r="D100" s="477"/>
      <c r="E100" s="477"/>
      <c r="F100" s="477"/>
      <c r="G100" s="477"/>
      <c r="H100" s="477"/>
      <c r="I100" s="477"/>
      <c r="J100" s="477"/>
      <c r="K100" s="477"/>
      <c r="L100" s="477"/>
      <c r="M100" s="477"/>
      <c r="N100" s="477"/>
      <c r="O100" s="477"/>
      <c r="P100" s="477"/>
      <c r="Q100" s="477"/>
      <c r="R100" s="477"/>
      <c r="S100" s="477"/>
      <c r="T100" s="477"/>
      <c r="U100" s="471"/>
      <c r="V100" s="472"/>
      <c r="W100" s="472"/>
      <c r="X100" s="472"/>
      <c r="Y100" s="472"/>
      <c r="Z100" s="472"/>
      <c r="AA100" s="472"/>
      <c r="AB100" s="473"/>
      <c r="AC100" s="471"/>
      <c r="AD100" s="472"/>
      <c r="AE100" s="472"/>
      <c r="AF100" s="472"/>
      <c r="AG100" s="472"/>
      <c r="AH100" s="472"/>
      <c r="AI100" s="472"/>
      <c r="AJ100" s="473"/>
      <c r="AK100" s="471"/>
      <c r="AL100" s="472"/>
      <c r="AM100" s="472"/>
      <c r="AN100" s="472"/>
      <c r="AO100" s="472"/>
      <c r="AP100" s="472"/>
      <c r="AQ100" s="472"/>
      <c r="AR100" s="472"/>
      <c r="AS100" s="473"/>
      <c r="AT100" s="471"/>
      <c r="AU100" s="472"/>
      <c r="AV100" s="472"/>
      <c r="AW100" s="472"/>
      <c r="AX100" s="472"/>
      <c r="AY100" s="472"/>
      <c r="AZ100" s="472"/>
      <c r="BA100" s="472"/>
      <c r="BB100" s="472"/>
      <c r="BC100" s="473"/>
      <c r="BD100" s="471"/>
      <c r="BE100" s="472"/>
      <c r="BF100" s="472"/>
      <c r="BG100" s="472"/>
      <c r="BH100" s="472"/>
      <c r="BI100" s="472"/>
      <c r="BJ100" s="472"/>
      <c r="BK100" s="472"/>
      <c r="BL100" s="473"/>
    </row>
    <row r="101" spans="1:64">
      <c r="A101" s="464" t="s">
        <v>394</v>
      </c>
      <c r="B101" s="464"/>
      <c r="C101" s="464"/>
      <c r="D101" s="464"/>
      <c r="E101" s="464"/>
      <c r="F101" s="464"/>
      <c r="G101" s="464"/>
      <c r="H101" s="464"/>
      <c r="I101" s="464"/>
      <c r="J101" s="464"/>
      <c r="K101" s="464"/>
      <c r="L101" s="464"/>
      <c r="M101" s="464"/>
      <c r="N101" s="464"/>
      <c r="O101" s="464"/>
      <c r="P101" s="464"/>
      <c r="Q101" s="464"/>
      <c r="R101" s="464"/>
      <c r="S101" s="464"/>
      <c r="T101" s="464"/>
      <c r="U101" s="474"/>
      <c r="V101" s="475"/>
      <c r="W101" s="475"/>
      <c r="X101" s="475"/>
      <c r="Y101" s="475"/>
      <c r="Z101" s="475"/>
      <c r="AA101" s="475"/>
      <c r="AB101" s="476"/>
      <c r="AC101" s="474"/>
      <c r="AD101" s="475"/>
      <c r="AE101" s="475"/>
      <c r="AF101" s="475"/>
      <c r="AG101" s="475"/>
      <c r="AH101" s="475"/>
      <c r="AI101" s="475"/>
      <c r="AJ101" s="476"/>
      <c r="AK101" s="474"/>
      <c r="AL101" s="475"/>
      <c r="AM101" s="475"/>
      <c r="AN101" s="475"/>
      <c r="AO101" s="475"/>
      <c r="AP101" s="475"/>
      <c r="AQ101" s="475"/>
      <c r="AR101" s="475"/>
      <c r="AS101" s="476"/>
      <c r="AT101" s="474"/>
      <c r="AU101" s="475"/>
      <c r="AV101" s="475"/>
      <c r="AW101" s="475"/>
      <c r="AX101" s="475"/>
      <c r="AY101" s="475"/>
      <c r="AZ101" s="475"/>
      <c r="BA101" s="475"/>
      <c r="BB101" s="475"/>
      <c r="BC101" s="476"/>
      <c r="BD101" s="474"/>
      <c r="BE101" s="475"/>
      <c r="BF101" s="475"/>
      <c r="BG101" s="475"/>
      <c r="BH101" s="475"/>
      <c r="BI101" s="475"/>
      <c r="BJ101" s="475"/>
      <c r="BK101" s="475"/>
      <c r="BL101" s="476"/>
    </row>
    <row r="102" spans="1:64">
      <c r="A102" s="465" t="s">
        <v>318</v>
      </c>
      <c r="B102" s="465"/>
      <c r="C102" s="465"/>
      <c r="D102" s="465"/>
      <c r="E102" s="465"/>
      <c r="F102" s="465"/>
      <c r="G102" s="465"/>
      <c r="H102" s="465"/>
      <c r="I102" s="465"/>
      <c r="J102" s="465"/>
      <c r="K102" s="465"/>
      <c r="L102" s="465"/>
      <c r="M102" s="465"/>
      <c r="N102" s="465"/>
      <c r="O102" s="465"/>
      <c r="P102" s="465"/>
      <c r="Q102" s="465"/>
      <c r="R102" s="465"/>
      <c r="S102" s="465"/>
      <c r="T102" s="465"/>
      <c r="U102" s="463"/>
      <c r="V102" s="463"/>
      <c r="W102" s="463"/>
      <c r="X102" s="463"/>
      <c r="Y102" s="463"/>
      <c r="Z102" s="463"/>
      <c r="AA102" s="463"/>
      <c r="AB102" s="463"/>
      <c r="AC102" s="463"/>
      <c r="AD102" s="463"/>
      <c r="AE102" s="463"/>
      <c r="AF102" s="463"/>
      <c r="AG102" s="463"/>
      <c r="AH102" s="463"/>
      <c r="AI102" s="463"/>
      <c r="AJ102" s="463"/>
      <c r="AK102" s="463"/>
      <c r="AL102" s="463"/>
      <c r="AM102" s="463"/>
      <c r="AN102" s="463"/>
      <c r="AO102" s="463"/>
      <c r="AP102" s="463"/>
      <c r="AQ102" s="463"/>
      <c r="AR102" s="463"/>
      <c r="AS102" s="463"/>
      <c r="AT102" s="466"/>
      <c r="AU102" s="466"/>
      <c r="AV102" s="466"/>
      <c r="AW102" s="466"/>
      <c r="AX102" s="466"/>
      <c r="AY102" s="466"/>
      <c r="AZ102" s="466"/>
      <c r="BA102" s="466"/>
      <c r="BB102" s="466"/>
      <c r="BC102" s="466"/>
      <c r="BD102" s="463"/>
      <c r="BE102" s="463"/>
      <c r="BF102" s="463"/>
      <c r="BG102" s="463"/>
      <c r="BH102" s="463"/>
      <c r="BI102" s="463"/>
      <c r="BJ102" s="463"/>
      <c r="BK102" s="463"/>
      <c r="BL102" s="463"/>
    </row>
    <row r="103" spans="1:64">
      <c r="A103" s="459" t="s">
        <v>395</v>
      </c>
      <c r="B103" s="459"/>
      <c r="C103" s="459"/>
      <c r="D103" s="459"/>
      <c r="E103" s="459"/>
      <c r="F103" s="459"/>
      <c r="G103" s="459"/>
      <c r="H103" s="459"/>
      <c r="I103" s="459"/>
      <c r="J103" s="459"/>
      <c r="K103" s="459"/>
      <c r="L103" s="459"/>
      <c r="M103" s="459"/>
      <c r="N103" s="459"/>
      <c r="O103" s="459"/>
      <c r="P103" s="459"/>
      <c r="Q103" s="459"/>
      <c r="R103" s="459"/>
      <c r="S103" s="459"/>
      <c r="T103" s="459"/>
      <c r="U103" s="422">
        <v>0</v>
      </c>
      <c r="V103" s="423"/>
      <c r="W103" s="423"/>
      <c r="X103" s="423"/>
      <c r="Y103" s="423"/>
      <c r="Z103" s="423"/>
      <c r="AA103" s="423"/>
      <c r="AB103" s="424"/>
      <c r="AC103" s="422">
        <v>0</v>
      </c>
      <c r="AD103" s="423"/>
      <c r="AE103" s="423"/>
      <c r="AF103" s="423"/>
      <c r="AG103" s="423"/>
      <c r="AH103" s="423"/>
      <c r="AI103" s="423"/>
      <c r="AJ103" s="424"/>
      <c r="AK103" s="462">
        <v>1</v>
      </c>
      <c r="AL103" s="423"/>
      <c r="AM103" s="423"/>
      <c r="AN103" s="423"/>
      <c r="AO103" s="423"/>
      <c r="AP103" s="423"/>
      <c r="AQ103" s="423"/>
      <c r="AR103" s="423"/>
      <c r="AS103" s="424"/>
      <c r="AT103" s="422" t="s">
        <v>320</v>
      </c>
      <c r="AU103" s="423"/>
      <c r="AV103" s="423"/>
      <c r="AW103" s="423"/>
      <c r="AX103" s="423"/>
      <c r="AY103" s="423"/>
      <c r="AZ103" s="423"/>
      <c r="BA103" s="423"/>
      <c r="BB103" s="423"/>
      <c r="BC103" s="424"/>
      <c r="BD103" s="422">
        <v>2</v>
      </c>
      <c r="BE103" s="423"/>
      <c r="BF103" s="423"/>
      <c r="BG103" s="423"/>
      <c r="BH103" s="423"/>
      <c r="BI103" s="423"/>
      <c r="BJ103" s="423"/>
      <c r="BK103" s="423"/>
      <c r="BL103" s="424"/>
    </row>
    <row r="104" spans="1:64">
      <c r="A104" s="461" t="s">
        <v>396</v>
      </c>
      <c r="B104" s="461"/>
      <c r="C104" s="461"/>
      <c r="D104" s="461"/>
      <c r="E104" s="461"/>
      <c r="F104" s="461"/>
      <c r="G104" s="461"/>
      <c r="H104" s="461"/>
      <c r="I104" s="461"/>
      <c r="J104" s="461"/>
      <c r="K104" s="461"/>
      <c r="L104" s="461"/>
      <c r="M104" s="461"/>
      <c r="N104" s="461"/>
      <c r="O104" s="461"/>
      <c r="P104" s="461"/>
      <c r="Q104" s="461"/>
      <c r="R104" s="461"/>
      <c r="S104" s="461"/>
      <c r="T104" s="461"/>
      <c r="U104" s="425"/>
      <c r="V104" s="426"/>
      <c r="W104" s="426"/>
      <c r="X104" s="426"/>
      <c r="Y104" s="426"/>
      <c r="Z104" s="426"/>
      <c r="AA104" s="426"/>
      <c r="AB104" s="427"/>
      <c r="AC104" s="425"/>
      <c r="AD104" s="426"/>
      <c r="AE104" s="426"/>
      <c r="AF104" s="426"/>
      <c r="AG104" s="426"/>
      <c r="AH104" s="426"/>
      <c r="AI104" s="426"/>
      <c r="AJ104" s="427"/>
      <c r="AK104" s="425"/>
      <c r="AL104" s="426"/>
      <c r="AM104" s="426"/>
      <c r="AN104" s="426"/>
      <c r="AO104" s="426"/>
      <c r="AP104" s="426"/>
      <c r="AQ104" s="426"/>
      <c r="AR104" s="426"/>
      <c r="AS104" s="427"/>
      <c r="AT104" s="425"/>
      <c r="AU104" s="426"/>
      <c r="AV104" s="426"/>
      <c r="AW104" s="426"/>
      <c r="AX104" s="426"/>
      <c r="AY104" s="426"/>
      <c r="AZ104" s="426"/>
      <c r="BA104" s="426"/>
      <c r="BB104" s="426"/>
      <c r="BC104" s="427"/>
      <c r="BD104" s="425"/>
      <c r="BE104" s="426"/>
      <c r="BF104" s="426"/>
      <c r="BG104" s="426"/>
      <c r="BH104" s="426"/>
      <c r="BI104" s="426"/>
      <c r="BJ104" s="426"/>
      <c r="BK104" s="426"/>
      <c r="BL104" s="427"/>
    </row>
    <row r="105" spans="1:64">
      <c r="A105" s="461" t="s">
        <v>397</v>
      </c>
      <c r="B105" s="461"/>
      <c r="C105" s="461"/>
      <c r="D105" s="461"/>
      <c r="E105" s="461"/>
      <c r="F105" s="461"/>
      <c r="G105" s="461"/>
      <c r="H105" s="461"/>
      <c r="I105" s="461"/>
      <c r="J105" s="461"/>
      <c r="K105" s="461"/>
      <c r="L105" s="461"/>
      <c r="M105" s="461"/>
      <c r="N105" s="461"/>
      <c r="O105" s="461"/>
      <c r="P105" s="461"/>
      <c r="Q105" s="461"/>
      <c r="R105" s="461"/>
      <c r="S105" s="461"/>
      <c r="T105" s="461"/>
      <c r="U105" s="425"/>
      <c r="V105" s="426"/>
      <c r="W105" s="426"/>
      <c r="X105" s="426"/>
      <c r="Y105" s="426"/>
      <c r="Z105" s="426"/>
      <c r="AA105" s="426"/>
      <c r="AB105" s="427"/>
      <c r="AC105" s="425"/>
      <c r="AD105" s="426"/>
      <c r="AE105" s="426"/>
      <c r="AF105" s="426"/>
      <c r="AG105" s="426"/>
      <c r="AH105" s="426"/>
      <c r="AI105" s="426"/>
      <c r="AJ105" s="427"/>
      <c r="AK105" s="425"/>
      <c r="AL105" s="426"/>
      <c r="AM105" s="426"/>
      <c r="AN105" s="426"/>
      <c r="AO105" s="426"/>
      <c r="AP105" s="426"/>
      <c r="AQ105" s="426"/>
      <c r="AR105" s="426"/>
      <c r="AS105" s="427"/>
      <c r="AT105" s="425"/>
      <c r="AU105" s="426"/>
      <c r="AV105" s="426"/>
      <c r="AW105" s="426"/>
      <c r="AX105" s="426"/>
      <c r="AY105" s="426"/>
      <c r="AZ105" s="426"/>
      <c r="BA105" s="426"/>
      <c r="BB105" s="426"/>
      <c r="BC105" s="427"/>
      <c r="BD105" s="425"/>
      <c r="BE105" s="426"/>
      <c r="BF105" s="426"/>
      <c r="BG105" s="426"/>
      <c r="BH105" s="426"/>
      <c r="BI105" s="426"/>
      <c r="BJ105" s="426"/>
      <c r="BK105" s="426"/>
      <c r="BL105" s="427"/>
    </row>
    <row r="106" spans="1:64">
      <c r="A106" s="461" t="s">
        <v>398</v>
      </c>
      <c r="B106" s="461"/>
      <c r="C106" s="461"/>
      <c r="D106" s="461"/>
      <c r="E106" s="461"/>
      <c r="F106" s="461"/>
      <c r="G106" s="461"/>
      <c r="H106" s="461"/>
      <c r="I106" s="461"/>
      <c r="J106" s="461"/>
      <c r="K106" s="461"/>
      <c r="L106" s="461"/>
      <c r="M106" s="461"/>
      <c r="N106" s="461"/>
      <c r="O106" s="461"/>
      <c r="P106" s="461"/>
      <c r="Q106" s="461"/>
      <c r="R106" s="461"/>
      <c r="S106" s="461"/>
      <c r="T106" s="461"/>
      <c r="U106" s="425"/>
      <c r="V106" s="426"/>
      <c r="W106" s="426"/>
      <c r="X106" s="426"/>
      <c r="Y106" s="426"/>
      <c r="Z106" s="426"/>
      <c r="AA106" s="426"/>
      <c r="AB106" s="427"/>
      <c r="AC106" s="425"/>
      <c r="AD106" s="426"/>
      <c r="AE106" s="426"/>
      <c r="AF106" s="426"/>
      <c r="AG106" s="426"/>
      <c r="AH106" s="426"/>
      <c r="AI106" s="426"/>
      <c r="AJ106" s="427"/>
      <c r="AK106" s="425"/>
      <c r="AL106" s="426"/>
      <c r="AM106" s="426"/>
      <c r="AN106" s="426"/>
      <c r="AO106" s="426"/>
      <c r="AP106" s="426"/>
      <c r="AQ106" s="426"/>
      <c r="AR106" s="426"/>
      <c r="AS106" s="427"/>
      <c r="AT106" s="425"/>
      <c r="AU106" s="426"/>
      <c r="AV106" s="426"/>
      <c r="AW106" s="426"/>
      <c r="AX106" s="426"/>
      <c r="AY106" s="426"/>
      <c r="AZ106" s="426"/>
      <c r="BA106" s="426"/>
      <c r="BB106" s="426"/>
      <c r="BC106" s="427"/>
      <c r="BD106" s="425"/>
      <c r="BE106" s="426"/>
      <c r="BF106" s="426"/>
      <c r="BG106" s="426"/>
      <c r="BH106" s="426"/>
      <c r="BI106" s="426"/>
      <c r="BJ106" s="426"/>
      <c r="BK106" s="426"/>
      <c r="BL106" s="427"/>
    </row>
    <row r="107" spans="1:64">
      <c r="A107" s="460" t="s">
        <v>399</v>
      </c>
      <c r="B107" s="460"/>
      <c r="C107" s="460"/>
      <c r="D107" s="460"/>
      <c r="E107" s="460"/>
      <c r="F107" s="460"/>
      <c r="G107" s="460"/>
      <c r="H107" s="460"/>
      <c r="I107" s="460"/>
      <c r="J107" s="460"/>
      <c r="K107" s="460"/>
      <c r="L107" s="460"/>
      <c r="M107" s="460"/>
      <c r="N107" s="460"/>
      <c r="O107" s="460"/>
      <c r="P107" s="460"/>
      <c r="Q107" s="460"/>
      <c r="R107" s="460"/>
      <c r="S107" s="460"/>
      <c r="T107" s="460"/>
      <c r="U107" s="428"/>
      <c r="V107" s="429"/>
      <c r="W107" s="429"/>
      <c r="X107" s="429"/>
      <c r="Y107" s="429"/>
      <c r="Z107" s="429"/>
      <c r="AA107" s="429"/>
      <c r="AB107" s="430"/>
      <c r="AC107" s="428"/>
      <c r="AD107" s="429"/>
      <c r="AE107" s="429"/>
      <c r="AF107" s="429"/>
      <c r="AG107" s="429"/>
      <c r="AH107" s="429"/>
      <c r="AI107" s="429"/>
      <c r="AJ107" s="430"/>
      <c r="AK107" s="428"/>
      <c r="AL107" s="429"/>
      <c r="AM107" s="429"/>
      <c r="AN107" s="429"/>
      <c r="AO107" s="429"/>
      <c r="AP107" s="429"/>
      <c r="AQ107" s="429"/>
      <c r="AR107" s="429"/>
      <c r="AS107" s="430"/>
      <c r="AT107" s="428"/>
      <c r="AU107" s="429"/>
      <c r="AV107" s="429"/>
      <c r="AW107" s="429"/>
      <c r="AX107" s="429"/>
      <c r="AY107" s="429"/>
      <c r="AZ107" s="429"/>
      <c r="BA107" s="429"/>
      <c r="BB107" s="429"/>
      <c r="BC107" s="430"/>
      <c r="BD107" s="428"/>
      <c r="BE107" s="429"/>
      <c r="BF107" s="429"/>
      <c r="BG107" s="429"/>
      <c r="BH107" s="429"/>
      <c r="BI107" s="429"/>
      <c r="BJ107" s="429"/>
      <c r="BK107" s="429"/>
      <c r="BL107" s="430"/>
    </row>
    <row r="108" spans="1:64">
      <c r="A108" s="459" t="s">
        <v>400</v>
      </c>
      <c r="B108" s="459"/>
      <c r="C108" s="459"/>
      <c r="D108" s="459"/>
      <c r="E108" s="459"/>
      <c r="F108" s="459"/>
      <c r="G108" s="459"/>
      <c r="H108" s="459"/>
      <c r="I108" s="459"/>
      <c r="J108" s="459"/>
      <c r="K108" s="459"/>
      <c r="L108" s="459"/>
      <c r="M108" s="459"/>
      <c r="N108" s="459"/>
      <c r="O108" s="459"/>
      <c r="P108" s="459"/>
      <c r="Q108" s="459"/>
      <c r="R108" s="459"/>
      <c r="S108" s="459"/>
      <c r="T108" s="459"/>
      <c r="U108" s="422">
        <v>0</v>
      </c>
      <c r="V108" s="423"/>
      <c r="W108" s="423"/>
      <c r="X108" s="423"/>
      <c r="Y108" s="423"/>
      <c r="Z108" s="423"/>
      <c r="AA108" s="423"/>
      <c r="AB108" s="424"/>
      <c r="AC108" s="422">
        <v>0</v>
      </c>
      <c r="AD108" s="423"/>
      <c r="AE108" s="423"/>
      <c r="AF108" s="423"/>
      <c r="AG108" s="423"/>
      <c r="AH108" s="423"/>
      <c r="AI108" s="423"/>
      <c r="AJ108" s="424"/>
      <c r="AK108" s="462">
        <v>1</v>
      </c>
      <c r="AL108" s="423"/>
      <c r="AM108" s="423"/>
      <c r="AN108" s="423"/>
      <c r="AO108" s="423"/>
      <c r="AP108" s="423"/>
      <c r="AQ108" s="423"/>
      <c r="AR108" s="423"/>
      <c r="AS108" s="424"/>
      <c r="AT108" s="422" t="s">
        <v>310</v>
      </c>
      <c r="AU108" s="423"/>
      <c r="AV108" s="423"/>
      <c r="AW108" s="423"/>
      <c r="AX108" s="423"/>
      <c r="AY108" s="423"/>
      <c r="AZ108" s="423"/>
      <c r="BA108" s="423"/>
      <c r="BB108" s="423"/>
      <c r="BC108" s="424"/>
      <c r="BD108" s="422">
        <v>2</v>
      </c>
      <c r="BE108" s="423"/>
      <c r="BF108" s="423"/>
      <c r="BG108" s="423"/>
      <c r="BH108" s="423"/>
      <c r="BI108" s="423"/>
      <c r="BJ108" s="423"/>
      <c r="BK108" s="423"/>
      <c r="BL108" s="424"/>
    </row>
    <row r="109" spans="1:64">
      <c r="A109" s="461" t="s">
        <v>401</v>
      </c>
      <c r="B109" s="461"/>
      <c r="C109" s="461"/>
      <c r="D109" s="461"/>
      <c r="E109" s="461"/>
      <c r="F109" s="461"/>
      <c r="G109" s="461"/>
      <c r="H109" s="461"/>
      <c r="I109" s="461"/>
      <c r="J109" s="461"/>
      <c r="K109" s="461"/>
      <c r="L109" s="461"/>
      <c r="M109" s="461"/>
      <c r="N109" s="461"/>
      <c r="O109" s="461"/>
      <c r="P109" s="461"/>
      <c r="Q109" s="461"/>
      <c r="R109" s="461"/>
      <c r="S109" s="461"/>
      <c r="T109" s="461"/>
      <c r="U109" s="425"/>
      <c r="V109" s="426"/>
      <c r="W109" s="426"/>
      <c r="X109" s="426"/>
      <c r="Y109" s="426"/>
      <c r="Z109" s="426"/>
      <c r="AA109" s="426"/>
      <c r="AB109" s="427"/>
      <c r="AC109" s="425"/>
      <c r="AD109" s="426"/>
      <c r="AE109" s="426"/>
      <c r="AF109" s="426"/>
      <c r="AG109" s="426"/>
      <c r="AH109" s="426"/>
      <c r="AI109" s="426"/>
      <c r="AJ109" s="427"/>
      <c r="AK109" s="425"/>
      <c r="AL109" s="426"/>
      <c r="AM109" s="426"/>
      <c r="AN109" s="426"/>
      <c r="AO109" s="426"/>
      <c r="AP109" s="426"/>
      <c r="AQ109" s="426"/>
      <c r="AR109" s="426"/>
      <c r="AS109" s="427"/>
      <c r="AT109" s="425"/>
      <c r="AU109" s="426"/>
      <c r="AV109" s="426"/>
      <c r="AW109" s="426"/>
      <c r="AX109" s="426"/>
      <c r="AY109" s="426"/>
      <c r="AZ109" s="426"/>
      <c r="BA109" s="426"/>
      <c r="BB109" s="426"/>
      <c r="BC109" s="427"/>
      <c r="BD109" s="425"/>
      <c r="BE109" s="426"/>
      <c r="BF109" s="426"/>
      <c r="BG109" s="426"/>
      <c r="BH109" s="426"/>
      <c r="BI109" s="426"/>
      <c r="BJ109" s="426"/>
      <c r="BK109" s="426"/>
      <c r="BL109" s="427"/>
    </row>
    <row r="110" spans="1:64">
      <c r="A110" s="461" t="s">
        <v>402</v>
      </c>
      <c r="B110" s="461"/>
      <c r="C110" s="461"/>
      <c r="D110" s="461"/>
      <c r="E110" s="461"/>
      <c r="F110" s="461"/>
      <c r="G110" s="461"/>
      <c r="H110" s="461"/>
      <c r="I110" s="461"/>
      <c r="J110" s="461"/>
      <c r="K110" s="461"/>
      <c r="L110" s="461"/>
      <c r="M110" s="461"/>
      <c r="N110" s="461"/>
      <c r="O110" s="461"/>
      <c r="P110" s="461"/>
      <c r="Q110" s="461"/>
      <c r="R110" s="461"/>
      <c r="S110" s="461"/>
      <c r="T110" s="461"/>
      <c r="U110" s="425"/>
      <c r="V110" s="426"/>
      <c r="W110" s="426"/>
      <c r="X110" s="426"/>
      <c r="Y110" s="426"/>
      <c r="Z110" s="426"/>
      <c r="AA110" s="426"/>
      <c r="AB110" s="427"/>
      <c r="AC110" s="425"/>
      <c r="AD110" s="426"/>
      <c r="AE110" s="426"/>
      <c r="AF110" s="426"/>
      <c r="AG110" s="426"/>
      <c r="AH110" s="426"/>
      <c r="AI110" s="426"/>
      <c r="AJ110" s="427"/>
      <c r="AK110" s="425"/>
      <c r="AL110" s="426"/>
      <c r="AM110" s="426"/>
      <c r="AN110" s="426"/>
      <c r="AO110" s="426"/>
      <c r="AP110" s="426"/>
      <c r="AQ110" s="426"/>
      <c r="AR110" s="426"/>
      <c r="AS110" s="427"/>
      <c r="AT110" s="425"/>
      <c r="AU110" s="426"/>
      <c r="AV110" s="426"/>
      <c r="AW110" s="426"/>
      <c r="AX110" s="426"/>
      <c r="AY110" s="426"/>
      <c r="AZ110" s="426"/>
      <c r="BA110" s="426"/>
      <c r="BB110" s="426"/>
      <c r="BC110" s="427"/>
      <c r="BD110" s="425"/>
      <c r="BE110" s="426"/>
      <c r="BF110" s="426"/>
      <c r="BG110" s="426"/>
      <c r="BH110" s="426"/>
      <c r="BI110" s="426"/>
      <c r="BJ110" s="426"/>
      <c r="BK110" s="426"/>
      <c r="BL110" s="427"/>
    </row>
    <row r="111" spans="1:64">
      <c r="A111" s="461" t="s">
        <v>403</v>
      </c>
      <c r="B111" s="461"/>
      <c r="C111" s="461"/>
      <c r="D111" s="461"/>
      <c r="E111" s="461"/>
      <c r="F111" s="461"/>
      <c r="G111" s="461"/>
      <c r="H111" s="461"/>
      <c r="I111" s="461"/>
      <c r="J111" s="461"/>
      <c r="K111" s="461"/>
      <c r="L111" s="461"/>
      <c r="M111" s="461"/>
      <c r="N111" s="461"/>
      <c r="O111" s="461"/>
      <c r="P111" s="461"/>
      <c r="Q111" s="461"/>
      <c r="R111" s="461"/>
      <c r="S111" s="461"/>
      <c r="T111" s="461"/>
      <c r="U111" s="425"/>
      <c r="V111" s="426"/>
      <c r="W111" s="426"/>
      <c r="X111" s="426"/>
      <c r="Y111" s="426"/>
      <c r="Z111" s="426"/>
      <c r="AA111" s="426"/>
      <c r="AB111" s="427"/>
      <c r="AC111" s="425"/>
      <c r="AD111" s="426"/>
      <c r="AE111" s="426"/>
      <c r="AF111" s="426"/>
      <c r="AG111" s="426"/>
      <c r="AH111" s="426"/>
      <c r="AI111" s="426"/>
      <c r="AJ111" s="427"/>
      <c r="AK111" s="425"/>
      <c r="AL111" s="426"/>
      <c r="AM111" s="426"/>
      <c r="AN111" s="426"/>
      <c r="AO111" s="426"/>
      <c r="AP111" s="426"/>
      <c r="AQ111" s="426"/>
      <c r="AR111" s="426"/>
      <c r="AS111" s="427"/>
      <c r="AT111" s="425"/>
      <c r="AU111" s="426"/>
      <c r="AV111" s="426"/>
      <c r="AW111" s="426"/>
      <c r="AX111" s="426"/>
      <c r="AY111" s="426"/>
      <c r="AZ111" s="426"/>
      <c r="BA111" s="426"/>
      <c r="BB111" s="426"/>
      <c r="BC111" s="427"/>
      <c r="BD111" s="425"/>
      <c r="BE111" s="426"/>
      <c r="BF111" s="426"/>
      <c r="BG111" s="426"/>
      <c r="BH111" s="426"/>
      <c r="BI111" s="426"/>
      <c r="BJ111" s="426"/>
      <c r="BK111" s="426"/>
      <c r="BL111" s="427"/>
    </row>
    <row r="112" spans="1:64">
      <c r="A112" s="461" t="s">
        <v>353</v>
      </c>
      <c r="B112" s="461"/>
      <c r="C112" s="461"/>
      <c r="D112" s="461"/>
      <c r="E112" s="461"/>
      <c r="F112" s="461"/>
      <c r="G112" s="461"/>
      <c r="H112" s="461"/>
      <c r="I112" s="461"/>
      <c r="J112" s="461"/>
      <c r="K112" s="461"/>
      <c r="L112" s="461"/>
      <c r="M112" s="461"/>
      <c r="N112" s="461"/>
      <c r="O112" s="461"/>
      <c r="P112" s="461"/>
      <c r="Q112" s="461"/>
      <c r="R112" s="461"/>
      <c r="S112" s="461"/>
      <c r="T112" s="461"/>
      <c r="U112" s="425"/>
      <c r="V112" s="426"/>
      <c r="W112" s="426"/>
      <c r="X112" s="426"/>
      <c r="Y112" s="426"/>
      <c r="Z112" s="426"/>
      <c r="AA112" s="426"/>
      <c r="AB112" s="427"/>
      <c r="AC112" s="425"/>
      <c r="AD112" s="426"/>
      <c r="AE112" s="426"/>
      <c r="AF112" s="426"/>
      <c r="AG112" s="426"/>
      <c r="AH112" s="426"/>
      <c r="AI112" s="426"/>
      <c r="AJ112" s="427"/>
      <c r="AK112" s="425"/>
      <c r="AL112" s="426"/>
      <c r="AM112" s="426"/>
      <c r="AN112" s="426"/>
      <c r="AO112" s="426"/>
      <c r="AP112" s="426"/>
      <c r="AQ112" s="426"/>
      <c r="AR112" s="426"/>
      <c r="AS112" s="427"/>
      <c r="AT112" s="425"/>
      <c r="AU112" s="426"/>
      <c r="AV112" s="426"/>
      <c r="AW112" s="426"/>
      <c r="AX112" s="426"/>
      <c r="AY112" s="426"/>
      <c r="AZ112" s="426"/>
      <c r="BA112" s="426"/>
      <c r="BB112" s="426"/>
      <c r="BC112" s="427"/>
      <c r="BD112" s="425"/>
      <c r="BE112" s="426"/>
      <c r="BF112" s="426"/>
      <c r="BG112" s="426"/>
      <c r="BH112" s="426"/>
      <c r="BI112" s="426"/>
      <c r="BJ112" s="426"/>
      <c r="BK112" s="426"/>
      <c r="BL112" s="427"/>
    </row>
    <row r="113" spans="1:64">
      <c r="A113" s="461" t="s">
        <v>404</v>
      </c>
      <c r="B113" s="461"/>
      <c r="C113" s="461"/>
      <c r="D113" s="461"/>
      <c r="E113" s="461"/>
      <c r="F113" s="461"/>
      <c r="G113" s="461"/>
      <c r="H113" s="461"/>
      <c r="I113" s="461"/>
      <c r="J113" s="461"/>
      <c r="K113" s="461"/>
      <c r="L113" s="461"/>
      <c r="M113" s="461"/>
      <c r="N113" s="461"/>
      <c r="O113" s="461"/>
      <c r="P113" s="461"/>
      <c r="Q113" s="461"/>
      <c r="R113" s="461"/>
      <c r="S113" s="461"/>
      <c r="T113" s="461"/>
      <c r="U113" s="425"/>
      <c r="V113" s="426"/>
      <c r="W113" s="426"/>
      <c r="X113" s="426"/>
      <c r="Y113" s="426"/>
      <c r="Z113" s="426"/>
      <c r="AA113" s="426"/>
      <c r="AB113" s="427"/>
      <c r="AC113" s="425"/>
      <c r="AD113" s="426"/>
      <c r="AE113" s="426"/>
      <c r="AF113" s="426"/>
      <c r="AG113" s="426"/>
      <c r="AH113" s="426"/>
      <c r="AI113" s="426"/>
      <c r="AJ113" s="427"/>
      <c r="AK113" s="425"/>
      <c r="AL113" s="426"/>
      <c r="AM113" s="426"/>
      <c r="AN113" s="426"/>
      <c r="AO113" s="426"/>
      <c r="AP113" s="426"/>
      <c r="AQ113" s="426"/>
      <c r="AR113" s="426"/>
      <c r="AS113" s="427"/>
      <c r="AT113" s="425"/>
      <c r="AU113" s="426"/>
      <c r="AV113" s="426"/>
      <c r="AW113" s="426"/>
      <c r="AX113" s="426"/>
      <c r="AY113" s="426"/>
      <c r="AZ113" s="426"/>
      <c r="BA113" s="426"/>
      <c r="BB113" s="426"/>
      <c r="BC113" s="427"/>
      <c r="BD113" s="425"/>
      <c r="BE113" s="426"/>
      <c r="BF113" s="426"/>
      <c r="BG113" s="426"/>
      <c r="BH113" s="426"/>
      <c r="BI113" s="426"/>
      <c r="BJ113" s="426"/>
      <c r="BK113" s="426"/>
      <c r="BL113" s="427"/>
    </row>
    <row r="114" spans="1:64">
      <c r="A114" s="461" t="s">
        <v>405</v>
      </c>
      <c r="B114" s="461"/>
      <c r="C114" s="461"/>
      <c r="D114" s="461"/>
      <c r="E114" s="461"/>
      <c r="F114" s="461"/>
      <c r="G114" s="461"/>
      <c r="H114" s="461"/>
      <c r="I114" s="461"/>
      <c r="J114" s="461"/>
      <c r="K114" s="461"/>
      <c r="L114" s="461"/>
      <c r="M114" s="461"/>
      <c r="N114" s="461"/>
      <c r="O114" s="461"/>
      <c r="P114" s="461"/>
      <c r="Q114" s="461"/>
      <c r="R114" s="461"/>
      <c r="S114" s="461"/>
      <c r="T114" s="461"/>
      <c r="U114" s="425"/>
      <c r="V114" s="426"/>
      <c r="W114" s="426"/>
      <c r="X114" s="426"/>
      <c r="Y114" s="426"/>
      <c r="Z114" s="426"/>
      <c r="AA114" s="426"/>
      <c r="AB114" s="427"/>
      <c r="AC114" s="425"/>
      <c r="AD114" s="426"/>
      <c r="AE114" s="426"/>
      <c r="AF114" s="426"/>
      <c r="AG114" s="426"/>
      <c r="AH114" s="426"/>
      <c r="AI114" s="426"/>
      <c r="AJ114" s="427"/>
      <c r="AK114" s="425"/>
      <c r="AL114" s="426"/>
      <c r="AM114" s="426"/>
      <c r="AN114" s="426"/>
      <c r="AO114" s="426"/>
      <c r="AP114" s="426"/>
      <c r="AQ114" s="426"/>
      <c r="AR114" s="426"/>
      <c r="AS114" s="427"/>
      <c r="AT114" s="425"/>
      <c r="AU114" s="426"/>
      <c r="AV114" s="426"/>
      <c r="AW114" s="426"/>
      <c r="AX114" s="426"/>
      <c r="AY114" s="426"/>
      <c r="AZ114" s="426"/>
      <c r="BA114" s="426"/>
      <c r="BB114" s="426"/>
      <c r="BC114" s="427"/>
      <c r="BD114" s="425"/>
      <c r="BE114" s="426"/>
      <c r="BF114" s="426"/>
      <c r="BG114" s="426"/>
      <c r="BH114" s="426"/>
      <c r="BI114" s="426"/>
      <c r="BJ114" s="426"/>
      <c r="BK114" s="426"/>
      <c r="BL114" s="427"/>
    </row>
    <row r="115" spans="1:64">
      <c r="A115" s="461" t="s">
        <v>406</v>
      </c>
      <c r="B115" s="461"/>
      <c r="C115" s="461"/>
      <c r="D115" s="461"/>
      <c r="E115" s="461"/>
      <c r="F115" s="461"/>
      <c r="G115" s="461"/>
      <c r="H115" s="461"/>
      <c r="I115" s="461"/>
      <c r="J115" s="461"/>
      <c r="K115" s="461"/>
      <c r="L115" s="461"/>
      <c r="M115" s="461"/>
      <c r="N115" s="461"/>
      <c r="O115" s="461"/>
      <c r="P115" s="461"/>
      <c r="Q115" s="461"/>
      <c r="R115" s="461"/>
      <c r="S115" s="461"/>
      <c r="T115" s="461"/>
      <c r="U115" s="425"/>
      <c r="V115" s="426"/>
      <c r="W115" s="426"/>
      <c r="X115" s="426"/>
      <c r="Y115" s="426"/>
      <c r="Z115" s="426"/>
      <c r="AA115" s="426"/>
      <c r="AB115" s="427"/>
      <c r="AC115" s="425"/>
      <c r="AD115" s="426"/>
      <c r="AE115" s="426"/>
      <c r="AF115" s="426"/>
      <c r="AG115" s="426"/>
      <c r="AH115" s="426"/>
      <c r="AI115" s="426"/>
      <c r="AJ115" s="427"/>
      <c r="AK115" s="425"/>
      <c r="AL115" s="426"/>
      <c r="AM115" s="426"/>
      <c r="AN115" s="426"/>
      <c r="AO115" s="426"/>
      <c r="AP115" s="426"/>
      <c r="AQ115" s="426"/>
      <c r="AR115" s="426"/>
      <c r="AS115" s="427"/>
      <c r="AT115" s="425"/>
      <c r="AU115" s="426"/>
      <c r="AV115" s="426"/>
      <c r="AW115" s="426"/>
      <c r="AX115" s="426"/>
      <c r="AY115" s="426"/>
      <c r="AZ115" s="426"/>
      <c r="BA115" s="426"/>
      <c r="BB115" s="426"/>
      <c r="BC115" s="427"/>
      <c r="BD115" s="425"/>
      <c r="BE115" s="426"/>
      <c r="BF115" s="426"/>
      <c r="BG115" s="426"/>
      <c r="BH115" s="426"/>
      <c r="BI115" s="426"/>
      <c r="BJ115" s="426"/>
      <c r="BK115" s="426"/>
      <c r="BL115" s="427"/>
    </row>
    <row r="116" spans="1:64">
      <c r="A116" s="461" t="s">
        <v>407</v>
      </c>
      <c r="B116" s="461"/>
      <c r="C116" s="461"/>
      <c r="D116" s="461"/>
      <c r="E116" s="461"/>
      <c r="F116" s="461"/>
      <c r="G116" s="461"/>
      <c r="H116" s="461"/>
      <c r="I116" s="461"/>
      <c r="J116" s="461"/>
      <c r="K116" s="461"/>
      <c r="L116" s="461"/>
      <c r="M116" s="461"/>
      <c r="N116" s="461"/>
      <c r="O116" s="461"/>
      <c r="P116" s="461"/>
      <c r="Q116" s="461"/>
      <c r="R116" s="461"/>
      <c r="S116" s="461"/>
      <c r="T116" s="461"/>
      <c r="U116" s="425"/>
      <c r="V116" s="426"/>
      <c r="W116" s="426"/>
      <c r="X116" s="426"/>
      <c r="Y116" s="426"/>
      <c r="Z116" s="426"/>
      <c r="AA116" s="426"/>
      <c r="AB116" s="427"/>
      <c r="AC116" s="425"/>
      <c r="AD116" s="426"/>
      <c r="AE116" s="426"/>
      <c r="AF116" s="426"/>
      <c r="AG116" s="426"/>
      <c r="AH116" s="426"/>
      <c r="AI116" s="426"/>
      <c r="AJ116" s="427"/>
      <c r="AK116" s="425"/>
      <c r="AL116" s="426"/>
      <c r="AM116" s="426"/>
      <c r="AN116" s="426"/>
      <c r="AO116" s="426"/>
      <c r="AP116" s="426"/>
      <c r="AQ116" s="426"/>
      <c r="AR116" s="426"/>
      <c r="AS116" s="427"/>
      <c r="AT116" s="425"/>
      <c r="AU116" s="426"/>
      <c r="AV116" s="426"/>
      <c r="AW116" s="426"/>
      <c r="AX116" s="426"/>
      <c r="AY116" s="426"/>
      <c r="AZ116" s="426"/>
      <c r="BA116" s="426"/>
      <c r="BB116" s="426"/>
      <c r="BC116" s="427"/>
      <c r="BD116" s="425"/>
      <c r="BE116" s="426"/>
      <c r="BF116" s="426"/>
      <c r="BG116" s="426"/>
      <c r="BH116" s="426"/>
      <c r="BI116" s="426"/>
      <c r="BJ116" s="426"/>
      <c r="BK116" s="426"/>
      <c r="BL116" s="427"/>
    </row>
    <row r="117" spans="1:64">
      <c r="A117" s="460" t="s">
        <v>408</v>
      </c>
      <c r="B117" s="460"/>
      <c r="C117" s="460"/>
      <c r="D117" s="460"/>
      <c r="E117" s="460"/>
      <c r="F117" s="460"/>
      <c r="G117" s="460"/>
      <c r="H117" s="460"/>
      <c r="I117" s="460"/>
      <c r="J117" s="460"/>
      <c r="K117" s="460"/>
      <c r="L117" s="460"/>
      <c r="M117" s="460"/>
      <c r="N117" s="460"/>
      <c r="O117" s="460"/>
      <c r="P117" s="460"/>
      <c r="Q117" s="460"/>
      <c r="R117" s="460"/>
      <c r="S117" s="460"/>
      <c r="T117" s="460"/>
      <c r="U117" s="428"/>
      <c r="V117" s="429"/>
      <c r="W117" s="429"/>
      <c r="X117" s="429"/>
      <c r="Y117" s="429"/>
      <c r="Z117" s="429"/>
      <c r="AA117" s="429"/>
      <c r="AB117" s="430"/>
      <c r="AC117" s="428"/>
      <c r="AD117" s="429"/>
      <c r="AE117" s="429"/>
      <c r="AF117" s="429"/>
      <c r="AG117" s="429"/>
      <c r="AH117" s="429"/>
      <c r="AI117" s="429"/>
      <c r="AJ117" s="430"/>
      <c r="AK117" s="428"/>
      <c r="AL117" s="429"/>
      <c r="AM117" s="429"/>
      <c r="AN117" s="429"/>
      <c r="AO117" s="429"/>
      <c r="AP117" s="429"/>
      <c r="AQ117" s="429"/>
      <c r="AR117" s="429"/>
      <c r="AS117" s="430"/>
      <c r="AT117" s="428"/>
      <c r="AU117" s="429"/>
      <c r="AV117" s="429"/>
      <c r="AW117" s="429"/>
      <c r="AX117" s="429"/>
      <c r="AY117" s="429"/>
      <c r="AZ117" s="429"/>
      <c r="BA117" s="429"/>
      <c r="BB117" s="429"/>
      <c r="BC117" s="430"/>
      <c r="BD117" s="428"/>
      <c r="BE117" s="429"/>
      <c r="BF117" s="429"/>
      <c r="BG117" s="429"/>
      <c r="BH117" s="429"/>
      <c r="BI117" s="429"/>
      <c r="BJ117" s="429"/>
      <c r="BK117" s="429"/>
      <c r="BL117" s="430"/>
    </row>
    <row r="118" spans="1:64">
      <c r="A118" s="459" t="s">
        <v>409</v>
      </c>
      <c r="B118" s="459"/>
      <c r="C118" s="459"/>
      <c r="D118" s="459"/>
      <c r="E118" s="459"/>
      <c r="F118" s="459"/>
      <c r="G118" s="459"/>
      <c r="H118" s="459"/>
      <c r="I118" s="459"/>
      <c r="J118" s="459"/>
      <c r="K118" s="459"/>
      <c r="L118" s="459"/>
      <c r="M118" s="459"/>
      <c r="N118" s="459"/>
      <c r="O118" s="459"/>
      <c r="P118" s="459"/>
      <c r="Q118" s="459"/>
      <c r="R118" s="459"/>
      <c r="S118" s="459"/>
      <c r="T118" s="459"/>
      <c r="U118" s="422" t="s">
        <v>48</v>
      </c>
      <c r="V118" s="423"/>
      <c r="W118" s="423"/>
      <c r="X118" s="423"/>
      <c r="Y118" s="423"/>
      <c r="Z118" s="423"/>
      <c r="AA118" s="423"/>
      <c r="AB118" s="424"/>
      <c r="AC118" s="422" t="s">
        <v>48</v>
      </c>
      <c r="AD118" s="423"/>
      <c r="AE118" s="423"/>
      <c r="AF118" s="423"/>
      <c r="AG118" s="423"/>
      <c r="AH118" s="423"/>
      <c r="AI118" s="423"/>
      <c r="AJ118" s="424"/>
      <c r="AK118" s="422" t="s">
        <v>48</v>
      </c>
      <c r="AL118" s="423"/>
      <c r="AM118" s="423"/>
      <c r="AN118" s="423"/>
      <c r="AO118" s="423"/>
      <c r="AP118" s="423"/>
      <c r="AQ118" s="423"/>
      <c r="AR118" s="423"/>
      <c r="AS118" s="424"/>
      <c r="AT118" s="422" t="s">
        <v>48</v>
      </c>
      <c r="AU118" s="423"/>
      <c r="AV118" s="423"/>
      <c r="AW118" s="423"/>
      <c r="AX118" s="423"/>
      <c r="AY118" s="423"/>
      <c r="AZ118" s="423"/>
      <c r="BA118" s="423"/>
      <c r="BB118" s="423"/>
      <c r="BC118" s="424"/>
      <c r="BD118" s="422">
        <v>2</v>
      </c>
      <c r="BE118" s="423"/>
      <c r="BF118" s="423"/>
      <c r="BG118" s="423"/>
      <c r="BH118" s="423"/>
      <c r="BI118" s="423"/>
      <c r="BJ118" s="423"/>
      <c r="BK118" s="423"/>
      <c r="BL118" s="424"/>
    </row>
    <row r="119" spans="1:64">
      <c r="A119" s="460" t="s">
        <v>410</v>
      </c>
      <c r="B119" s="460"/>
      <c r="C119" s="460"/>
      <c r="D119" s="460"/>
      <c r="E119" s="460"/>
      <c r="F119" s="460"/>
      <c r="G119" s="460"/>
      <c r="H119" s="460"/>
      <c r="I119" s="460"/>
      <c r="J119" s="460"/>
      <c r="K119" s="460"/>
      <c r="L119" s="460"/>
      <c r="M119" s="460"/>
      <c r="N119" s="460"/>
      <c r="O119" s="460"/>
      <c r="P119" s="460"/>
      <c r="Q119" s="460"/>
      <c r="R119" s="460"/>
      <c r="S119" s="460"/>
      <c r="T119" s="460"/>
      <c r="U119" s="428"/>
      <c r="V119" s="429"/>
      <c r="W119" s="429"/>
      <c r="X119" s="429"/>
      <c r="Y119" s="429"/>
      <c r="Z119" s="429"/>
      <c r="AA119" s="429"/>
      <c r="AB119" s="430"/>
      <c r="AC119" s="428"/>
      <c r="AD119" s="429"/>
      <c r="AE119" s="429"/>
      <c r="AF119" s="429"/>
      <c r="AG119" s="429"/>
      <c r="AH119" s="429"/>
      <c r="AI119" s="429"/>
      <c r="AJ119" s="430"/>
      <c r="AK119" s="428"/>
      <c r="AL119" s="429"/>
      <c r="AM119" s="429"/>
      <c r="AN119" s="429"/>
      <c r="AO119" s="429"/>
      <c r="AP119" s="429"/>
      <c r="AQ119" s="429"/>
      <c r="AR119" s="429"/>
      <c r="AS119" s="430"/>
      <c r="AT119" s="428"/>
      <c r="AU119" s="429"/>
      <c r="AV119" s="429"/>
      <c r="AW119" s="429"/>
      <c r="AX119" s="429"/>
      <c r="AY119" s="429"/>
      <c r="AZ119" s="429"/>
      <c r="BA119" s="429"/>
      <c r="BB119" s="429"/>
      <c r="BC119" s="430"/>
      <c r="BD119" s="428"/>
      <c r="BE119" s="429"/>
      <c r="BF119" s="429"/>
      <c r="BG119" s="429"/>
      <c r="BH119" s="429"/>
      <c r="BI119" s="429"/>
      <c r="BJ119" s="429"/>
      <c r="BK119" s="429"/>
      <c r="BL119" s="430"/>
    </row>
    <row r="120" spans="1:64" s="180" customFormat="1" ht="5.0999999999999996" customHeight="1">
      <c r="A120" s="187"/>
      <c r="B120" s="187"/>
      <c r="C120" s="187"/>
      <c r="D120" s="187"/>
      <c r="E120" s="187"/>
      <c r="F120" s="187"/>
      <c r="G120" s="187"/>
      <c r="H120" s="187"/>
      <c r="I120" s="187"/>
      <c r="J120" s="187"/>
      <c r="K120" s="187"/>
      <c r="L120" s="187"/>
      <c r="M120" s="187"/>
      <c r="N120" s="187"/>
      <c r="O120" s="187"/>
      <c r="P120" s="187"/>
      <c r="Q120" s="187"/>
      <c r="R120" s="187"/>
    </row>
    <row r="121" spans="1:64" s="189" customFormat="1" ht="11.25">
      <c r="A121" s="188" t="s">
        <v>411</v>
      </c>
    </row>
    <row r="124" spans="1:64">
      <c r="A124" s="458" t="s">
        <v>183</v>
      </c>
      <c r="B124" s="458"/>
      <c r="C124" s="458"/>
      <c r="D124" s="458"/>
      <c r="E124" s="458"/>
      <c r="F124" s="458"/>
      <c r="G124" s="458"/>
      <c r="H124" s="458"/>
      <c r="I124" s="458"/>
      <c r="J124" s="458"/>
      <c r="K124" s="458"/>
      <c r="L124" s="458"/>
      <c r="M124" s="458"/>
      <c r="N124" s="458"/>
      <c r="O124" s="458"/>
      <c r="P124" s="458"/>
      <c r="Q124" s="458"/>
      <c r="R124" s="458"/>
      <c r="S124" s="458"/>
      <c r="T124" s="458"/>
      <c r="U124" s="458"/>
      <c r="V124" s="458"/>
      <c r="W124" s="458" t="s">
        <v>184</v>
      </c>
      <c r="X124" s="458"/>
      <c r="Y124" s="458"/>
      <c r="Z124" s="458"/>
      <c r="AA124" s="458"/>
      <c r="AB124" s="458"/>
      <c r="AC124" s="458"/>
      <c r="AD124" s="458"/>
      <c r="AE124" s="458"/>
      <c r="AF124" s="458"/>
      <c r="AG124" s="458"/>
      <c r="AH124" s="458"/>
      <c r="AI124" s="458"/>
      <c r="AJ124" s="458"/>
      <c r="AK124" s="458"/>
      <c r="AL124" s="458"/>
      <c r="AM124" s="458"/>
      <c r="AN124" s="458"/>
      <c r="AO124" s="458"/>
      <c r="AP124" s="458"/>
      <c r="AQ124" s="458"/>
      <c r="AR124" s="458"/>
      <c r="AS124" s="458"/>
      <c r="AT124" s="458"/>
      <c r="AU124" s="458"/>
      <c r="AV124" s="458"/>
      <c r="AW124" s="458"/>
      <c r="AX124" s="458"/>
      <c r="AY124" s="458"/>
      <c r="AZ124" s="458"/>
      <c r="BA124" s="458"/>
      <c r="BB124" s="458"/>
      <c r="BC124" s="458"/>
      <c r="BD124" s="458"/>
      <c r="BE124" s="458"/>
      <c r="BF124" s="458"/>
      <c r="BG124" s="458"/>
      <c r="BH124" s="458"/>
      <c r="BI124" s="458"/>
      <c r="BJ124" s="458"/>
      <c r="BK124" s="458"/>
      <c r="BL124" s="458"/>
    </row>
    <row r="125" spans="1:64" s="190" customFormat="1" ht="10.5">
      <c r="A125" s="303" t="s">
        <v>185</v>
      </c>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t="s">
        <v>186</v>
      </c>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303" t="s">
        <v>187</v>
      </c>
      <c r="AT125" s="303"/>
      <c r="AU125" s="303"/>
      <c r="AV125" s="303"/>
      <c r="AW125" s="303"/>
      <c r="AX125" s="303"/>
      <c r="AY125" s="303"/>
      <c r="AZ125" s="303"/>
      <c r="BA125" s="303"/>
      <c r="BB125" s="303"/>
      <c r="BC125" s="303"/>
      <c r="BD125" s="303"/>
      <c r="BE125" s="303"/>
      <c r="BF125" s="303"/>
      <c r="BG125" s="303"/>
      <c r="BH125" s="303"/>
      <c r="BI125" s="303"/>
      <c r="BJ125" s="303"/>
      <c r="BK125" s="303"/>
      <c r="BL125" s="303"/>
    </row>
    <row r="127" spans="1:64">
      <c r="H127" s="206" t="s">
        <v>412</v>
      </c>
    </row>
  </sheetData>
  <mergeCells count="253">
    <mergeCell ref="A5:BL5"/>
    <mergeCell ref="A6:BL6"/>
    <mergeCell ref="A7:BL7"/>
    <mergeCell ref="A10:T10"/>
    <mergeCell ref="U10:AJ10"/>
    <mergeCell ref="AK10:AS10"/>
    <mergeCell ref="AT10:BC10"/>
    <mergeCell ref="BD10:BL10"/>
    <mergeCell ref="A12:T12"/>
    <mergeCell ref="U12:AB12"/>
    <mergeCell ref="AC12:AJ12"/>
    <mergeCell ref="AK12:AS12"/>
    <mergeCell ref="AT12:BC12"/>
    <mergeCell ref="BD12:BL12"/>
    <mergeCell ref="A11:T11"/>
    <mergeCell ref="U11:AB11"/>
    <mergeCell ref="AC11:AJ11"/>
    <mergeCell ref="AK11:AS11"/>
    <mergeCell ref="AT11:BC11"/>
    <mergeCell ref="BD11:BL11"/>
    <mergeCell ref="BD14:BL19"/>
    <mergeCell ref="A15:T15"/>
    <mergeCell ref="A16:T16"/>
    <mergeCell ref="A17:T17"/>
    <mergeCell ref="A18:T18"/>
    <mergeCell ref="A13:T13"/>
    <mergeCell ref="U13:AB13"/>
    <mergeCell ref="AC13:AJ13"/>
    <mergeCell ref="AK13:AS13"/>
    <mergeCell ref="AT13:BC13"/>
    <mergeCell ref="BD13:BL13"/>
    <mergeCell ref="A19:T19"/>
    <mergeCell ref="A20:T20"/>
    <mergeCell ref="U20:AB21"/>
    <mergeCell ref="AC20:AJ21"/>
    <mergeCell ref="AK20:AS21"/>
    <mergeCell ref="AT20:BC21"/>
    <mergeCell ref="A14:T14"/>
    <mergeCell ref="U14:AB19"/>
    <mergeCell ref="AC14:AJ19"/>
    <mergeCell ref="AK14:AS19"/>
    <mergeCell ref="AT14:BC19"/>
    <mergeCell ref="AT23:BC29"/>
    <mergeCell ref="BD23:BL29"/>
    <mergeCell ref="A24:T24"/>
    <mergeCell ref="A25:T25"/>
    <mergeCell ref="A26:T26"/>
    <mergeCell ref="A27:T27"/>
    <mergeCell ref="BD20:BL21"/>
    <mergeCell ref="A21:T21"/>
    <mergeCell ref="A22:T22"/>
    <mergeCell ref="U22:AB22"/>
    <mergeCell ref="AC22:AJ22"/>
    <mergeCell ref="AK22:AS22"/>
    <mergeCell ref="AT22:BC22"/>
    <mergeCell ref="BD22:BL22"/>
    <mergeCell ref="A28:T28"/>
    <mergeCell ref="A29:T29"/>
    <mergeCell ref="A30:T30"/>
    <mergeCell ref="U30:AB37"/>
    <mergeCell ref="AC30:AJ37"/>
    <mergeCell ref="AK30:AS37"/>
    <mergeCell ref="A23:T23"/>
    <mergeCell ref="U23:AB29"/>
    <mergeCell ref="AC23:AJ29"/>
    <mergeCell ref="AK23:AS29"/>
    <mergeCell ref="AK38:AS47"/>
    <mergeCell ref="AT38:BC47"/>
    <mergeCell ref="BD38:BL47"/>
    <mergeCell ref="A39:T39"/>
    <mergeCell ref="A40:T40"/>
    <mergeCell ref="A41:T41"/>
    <mergeCell ref="A42:T42"/>
    <mergeCell ref="AT30:BC37"/>
    <mergeCell ref="BD30:BL37"/>
    <mergeCell ref="A31:T31"/>
    <mergeCell ref="A32:T32"/>
    <mergeCell ref="A33:T33"/>
    <mergeCell ref="A34:T34"/>
    <mergeCell ref="A35:T35"/>
    <mergeCell ref="A36:T36"/>
    <mergeCell ref="A37:T37"/>
    <mergeCell ref="A43:T43"/>
    <mergeCell ref="A44:T44"/>
    <mergeCell ref="A45:T45"/>
    <mergeCell ref="A46:T46"/>
    <mergeCell ref="A47:T47"/>
    <mergeCell ref="A48:T48"/>
    <mergeCell ref="A38:T38"/>
    <mergeCell ref="U38:AB47"/>
    <mergeCell ref="AC38:AJ47"/>
    <mergeCell ref="AK57:AS62"/>
    <mergeCell ref="AT57:BC62"/>
    <mergeCell ref="BD57:BL62"/>
    <mergeCell ref="A58:T58"/>
    <mergeCell ref="A59:T59"/>
    <mergeCell ref="A60:T60"/>
    <mergeCell ref="A61:T61"/>
    <mergeCell ref="A62:T62"/>
    <mergeCell ref="A54:T54"/>
    <mergeCell ref="A55:T55"/>
    <mergeCell ref="A56:T56"/>
    <mergeCell ref="A57:T57"/>
    <mergeCell ref="U57:AB62"/>
    <mergeCell ref="AC57:AJ62"/>
    <mergeCell ref="U48:AB56"/>
    <mergeCell ref="AC48:AJ56"/>
    <mergeCell ref="AK48:AS56"/>
    <mergeCell ref="AT48:BC56"/>
    <mergeCell ref="BD48:BL56"/>
    <mergeCell ref="A49:T49"/>
    <mergeCell ref="A50:T50"/>
    <mergeCell ref="A51:T51"/>
    <mergeCell ref="A52:T52"/>
    <mergeCell ref="A53:T53"/>
    <mergeCell ref="A63:T63"/>
    <mergeCell ref="U63:AB67"/>
    <mergeCell ref="AC63:AJ67"/>
    <mergeCell ref="AK63:AS67"/>
    <mergeCell ref="AT63:BC67"/>
    <mergeCell ref="BD63:BL67"/>
    <mergeCell ref="A64:T64"/>
    <mergeCell ref="A65:T65"/>
    <mergeCell ref="A66:T66"/>
    <mergeCell ref="A67:T67"/>
    <mergeCell ref="A71:T71"/>
    <mergeCell ref="U71:AB71"/>
    <mergeCell ref="AC71:AJ71"/>
    <mergeCell ref="AK71:AS71"/>
    <mergeCell ref="AT71:BC71"/>
    <mergeCell ref="BD71:BL71"/>
    <mergeCell ref="A68:T68"/>
    <mergeCell ref="U68:AB70"/>
    <mergeCell ref="AC68:AJ70"/>
    <mergeCell ref="AK68:AS70"/>
    <mergeCell ref="AT68:BC70"/>
    <mergeCell ref="BD68:BL70"/>
    <mergeCell ref="A69:T69"/>
    <mergeCell ref="A70:T70"/>
    <mergeCell ref="A72:T72"/>
    <mergeCell ref="U72:AB75"/>
    <mergeCell ref="AC72:AJ75"/>
    <mergeCell ref="AK72:AS75"/>
    <mergeCell ref="AT72:BC75"/>
    <mergeCell ref="BD72:BL75"/>
    <mergeCell ref="A73:T73"/>
    <mergeCell ref="A74:T74"/>
    <mergeCell ref="A75:T75"/>
    <mergeCell ref="A76:T76"/>
    <mergeCell ref="U76:AB80"/>
    <mergeCell ref="AC76:AJ80"/>
    <mergeCell ref="AK76:AS80"/>
    <mergeCell ref="AT76:BC80"/>
    <mergeCell ref="BD76:BL80"/>
    <mergeCell ref="A77:T77"/>
    <mergeCell ref="A78:T78"/>
    <mergeCell ref="A79:T79"/>
    <mergeCell ref="A80:T80"/>
    <mergeCell ref="A83:T83"/>
    <mergeCell ref="U83:AB85"/>
    <mergeCell ref="AC83:AJ85"/>
    <mergeCell ref="AK83:AS85"/>
    <mergeCell ref="AT83:BC85"/>
    <mergeCell ref="BD83:BL85"/>
    <mergeCell ref="A84:T84"/>
    <mergeCell ref="A85:T85"/>
    <mergeCell ref="A81:T81"/>
    <mergeCell ref="U81:AB82"/>
    <mergeCell ref="AC81:AJ82"/>
    <mergeCell ref="AK81:AS82"/>
    <mergeCell ref="AT81:BC82"/>
    <mergeCell ref="BD81:BL82"/>
    <mergeCell ref="A82:T82"/>
    <mergeCell ref="A88:T88"/>
    <mergeCell ref="U88:AB90"/>
    <mergeCell ref="AC88:AJ90"/>
    <mergeCell ref="AK88:AS90"/>
    <mergeCell ref="AT88:BC90"/>
    <mergeCell ref="BD88:BL90"/>
    <mergeCell ref="A89:T89"/>
    <mergeCell ref="A90:T90"/>
    <mergeCell ref="A86:T86"/>
    <mergeCell ref="U86:AB87"/>
    <mergeCell ref="AC86:AJ87"/>
    <mergeCell ref="AK86:AS87"/>
    <mergeCell ref="AT86:BC87"/>
    <mergeCell ref="BD86:BL87"/>
    <mergeCell ref="A87:T87"/>
    <mergeCell ref="BD96:BL101"/>
    <mergeCell ref="A97:T97"/>
    <mergeCell ref="A98:T98"/>
    <mergeCell ref="A99:T99"/>
    <mergeCell ref="A100:T100"/>
    <mergeCell ref="A91:T91"/>
    <mergeCell ref="U91:AB95"/>
    <mergeCell ref="AC91:AJ95"/>
    <mergeCell ref="AK91:AS95"/>
    <mergeCell ref="AT91:BC95"/>
    <mergeCell ref="BD91:BL95"/>
    <mergeCell ref="A92:T92"/>
    <mergeCell ref="A93:T93"/>
    <mergeCell ref="A94:T94"/>
    <mergeCell ref="A95:T95"/>
    <mergeCell ref="A101:T101"/>
    <mergeCell ref="A102:T102"/>
    <mergeCell ref="U102:AB102"/>
    <mergeCell ref="AC102:AJ102"/>
    <mergeCell ref="AK102:AS102"/>
    <mergeCell ref="AT102:BC102"/>
    <mergeCell ref="A96:T96"/>
    <mergeCell ref="U96:AB101"/>
    <mergeCell ref="AC96:AJ101"/>
    <mergeCell ref="AK96:AS101"/>
    <mergeCell ref="AT96:BC101"/>
    <mergeCell ref="A107:T107"/>
    <mergeCell ref="A108:T108"/>
    <mergeCell ref="U108:AB117"/>
    <mergeCell ref="AC108:AJ117"/>
    <mergeCell ref="AK108:AS117"/>
    <mergeCell ref="AT108:BC117"/>
    <mergeCell ref="BD102:BL102"/>
    <mergeCell ref="A103:T103"/>
    <mergeCell ref="U103:AB107"/>
    <mergeCell ref="AC103:AJ107"/>
    <mergeCell ref="AK103:AS107"/>
    <mergeCell ref="AT103:BC107"/>
    <mergeCell ref="BD103:BL107"/>
    <mergeCell ref="A104:T104"/>
    <mergeCell ref="A105:T105"/>
    <mergeCell ref="A106:T106"/>
    <mergeCell ref="BD108:BL117"/>
    <mergeCell ref="A109:T109"/>
    <mergeCell ref="A110:T110"/>
    <mergeCell ref="A111:T111"/>
    <mergeCell ref="A112:T112"/>
    <mergeCell ref="A113:T113"/>
    <mergeCell ref="A114:T114"/>
    <mergeCell ref="A115:T115"/>
    <mergeCell ref="A116:T116"/>
    <mergeCell ref="A117:T117"/>
    <mergeCell ref="A124:V124"/>
    <mergeCell ref="W124:AR124"/>
    <mergeCell ref="AS124:BL124"/>
    <mergeCell ref="A125:V125"/>
    <mergeCell ref="W125:AR125"/>
    <mergeCell ref="AS125:BL125"/>
    <mergeCell ref="A118:T118"/>
    <mergeCell ref="U118:AB119"/>
    <mergeCell ref="AC118:AJ119"/>
    <mergeCell ref="AK118:AS119"/>
    <mergeCell ref="AT118:BC119"/>
    <mergeCell ref="BD118:BL119"/>
    <mergeCell ref="A119:T1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CB76"/>
  <sheetViews>
    <sheetView topLeftCell="A25" workbookViewId="0">
      <selection activeCell="CM25" sqref="CM25"/>
    </sheetView>
  </sheetViews>
  <sheetFormatPr defaultColWidth="1.140625" defaultRowHeight="12.75"/>
  <cols>
    <col min="1" max="1" width="1.140625" style="196" customWidth="1"/>
    <col min="2" max="79" width="1.140625" style="196"/>
    <col min="80" max="80" width="1.140625" style="196" customWidth="1"/>
    <col min="81" max="256" width="1.140625" style="196"/>
    <col min="257" max="257" width="1.140625" style="196" customWidth="1"/>
    <col min="258" max="335" width="1.140625" style="196"/>
    <col min="336" max="336" width="1.140625" style="196" customWidth="1"/>
    <col min="337" max="512" width="1.140625" style="196"/>
    <col min="513" max="513" width="1.140625" style="196" customWidth="1"/>
    <col min="514" max="591" width="1.140625" style="196"/>
    <col min="592" max="592" width="1.140625" style="196" customWidth="1"/>
    <col min="593" max="768" width="1.140625" style="196"/>
    <col min="769" max="769" width="1.140625" style="196" customWidth="1"/>
    <col min="770" max="847" width="1.140625" style="196"/>
    <col min="848" max="848" width="1.140625" style="196" customWidth="1"/>
    <col min="849" max="1024" width="1.140625" style="196"/>
    <col min="1025" max="1025" width="1.140625" style="196" customWidth="1"/>
    <col min="1026" max="1103" width="1.140625" style="196"/>
    <col min="1104" max="1104" width="1.140625" style="196" customWidth="1"/>
    <col min="1105" max="1280" width="1.140625" style="196"/>
    <col min="1281" max="1281" width="1.140625" style="196" customWidth="1"/>
    <col min="1282" max="1359" width="1.140625" style="196"/>
    <col min="1360" max="1360" width="1.140625" style="196" customWidth="1"/>
    <col min="1361" max="1536" width="1.140625" style="196"/>
    <col min="1537" max="1537" width="1.140625" style="196" customWidth="1"/>
    <col min="1538" max="1615" width="1.140625" style="196"/>
    <col min="1616" max="1616" width="1.140625" style="196" customWidth="1"/>
    <col min="1617" max="1792" width="1.140625" style="196"/>
    <col min="1793" max="1793" width="1.140625" style="196" customWidth="1"/>
    <col min="1794" max="1871" width="1.140625" style="196"/>
    <col min="1872" max="1872" width="1.140625" style="196" customWidth="1"/>
    <col min="1873" max="2048" width="1.140625" style="196"/>
    <col min="2049" max="2049" width="1.140625" style="196" customWidth="1"/>
    <col min="2050" max="2127" width="1.140625" style="196"/>
    <col min="2128" max="2128" width="1.140625" style="196" customWidth="1"/>
    <col min="2129" max="2304" width="1.140625" style="196"/>
    <col min="2305" max="2305" width="1.140625" style="196" customWidth="1"/>
    <col min="2306" max="2383" width="1.140625" style="196"/>
    <col min="2384" max="2384" width="1.140625" style="196" customWidth="1"/>
    <col min="2385" max="2560" width="1.140625" style="196"/>
    <col min="2561" max="2561" width="1.140625" style="196" customWidth="1"/>
    <col min="2562" max="2639" width="1.140625" style="196"/>
    <col min="2640" max="2640" width="1.140625" style="196" customWidth="1"/>
    <col min="2641" max="2816" width="1.140625" style="196"/>
    <col min="2817" max="2817" width="1.140625" style="196" customWidth="1"/>
    <col min="2818" max="2895" width="1.140625" style="196"/>
    <col min="2896" max="2896" width="1.140625" style="196" customWidth="1"/>
    <col min="2897" max="3072" width="1.140625" style="196"/>
    <col min="3073" max="3073" width="1.140625" style="196" customWidth="1"/>
    <col min="3074" max="3151" width="1.140625" style="196"/>
    <col min="3152" max="3152" width="1.140625" style="196" customWidth="1"/>
    <col min="3153" max="3328" width="1.140625" style="196"/>
    <col min="3329" max="3329" width="1.140625" style="196" customWidth="1"/>
    <col min="3330" max="3407" width="1.140625" style="196"/>
    <col min="3408" max="3408" width="1.140625" style="196" customWidth="1"/>
    <col min="3409" max="3584" width="1.140625" style="196"/>
    <col min="3585" max="3585" width="1.140625" style="196" customWidth="1"/>
    <col min="3586" max="3663" width="1.140625" style="196"/>
    <col min="3664" max="3664" width="1.140625" style="196" customWidth="1"/>
    <col min="3665" max="3840" width="1.140625" style="196"/>
    <col min="3841" max="3841" width="1.140625" style="196" customWidth="1"/>
    <col min="3842" max="3919" width="1.140625" style="196"/>
    <col min="3920" max="3920" width="1.140625" style="196" customWidth="1"/>
    <col min="3921" max="4096" width="1.140625" style="196"/>
    <col min="4097" max="4097" width="1.140625" style="196" customWidth="1"/>
    <col min="4098" max="4175" width="1.140625" style="196"/>
    <col min="4176" max="4176" width="1.140625" style="196" customWidth="1"/>
    <col min="4177" max="4352" width="1.140625" style="196"/>
    <col min="4353" max="4353" width="1.140625" style="196" customWidth="1"/>
    <col min="4354" max="4431" width="1.140625" style="196"/>
    <col min="4432" max="4432" width="1.140625" style="196" customWidth="1"/>
    <col min="4433" max="4608" width="1.140625" style="196"/>
    <col min="4609" max="4609" width="1.140625" style="196" customWidth="1"/>
    <col min="4610" max="4687" width="1.140625" style="196"/>
    <col min="4688" max="4688" width="1.140625" style="196" customWidth="1"/>
    <col min="4689" max="4864" width="1.140625" style="196"/>
    <col min="4865" max="4865" width="1.140625" style="196" customWidth="1"/>
    <col min="4866" max="4943" width="1.140625" style="196"/>
    <col min="4944" max="4944" width="1.140625" style="196" customWidth="1"/>
    <col min="4945" max="5120" width="1.140625" style="196"/>
    <col min="5121" max="5121" width="1.140625" style="196" customWidth="1"/>
    <col min="5122" max="5199" width="1.140625" style="196"/>
    <col min="5200" max="5200" width="1.140625" style="196" customWidth="1"/>
    <col min="5201" max="5376" width="1.140625" style="196"/>
    <col min="5377" max="5377" width="1.140625" style="196" customWidth="1"/>
    <col min="5378" max="5455" width="1.140625" style="196"/>
    <col min="5456" max="5456" width="1.140625" style="196" customWidth="1"/>
    <col min="5457" max="5632" width="1.140625" style="196"/>
    <col min="5633" max="5633" width="1.140625" style="196" customWidth="1"/>
    <col min="5634" max="5711" width="1.140625" style="196"/>
    <col min="5712" max="5712" width="1.140625" style="196" customWidth="1"/>
    <col min="5713" max="5888" width="1.140625" style="196"/>
    <col min="5889" max="5889" width="1.140625" style="196" customWidth="1"/>
    <col min="5890" max="5967" width="1.140625" style="196"/>
    <col min="5968" max="5968" width="1.140625" style="196" customWidth="1"/>
    <col min="5969" max="6144" width="1.140625" style="196"/>
    <col min="6145" max="6145" width="1.140625" style="196" customWidth="1"/>
    <col min="6146" max="6223" width="1.140625" style="196"/>
    <col min="6224" max="6224" width="1.140625" style="196" customWidth="1"/>
    <col min="6225" max="6400" width="1.140625" style="196"/>
    <col min="6401" max="6401" width="1.140625" style="196" customWidth="1"/>
    <col min="6402" max="6479" width="1.140625" style="196"/>
    <col min="6480" max="6480" width="1.140625" style="196" customWidth="1"/>
    <col min="6481" max="6656" width="1.140625" style="196"/>
    <col min="6657" max="6657" width="1.140625" style="196" customWidth="1"/>
    <col min="6658" max="6735" width="1.140625" style="196"/>
    <col min="6736" max="6736" width="1.140625" style="196" customWidth="1"/>
    <col min="6737" max="6912" width="1.140625" style="196"/>
    <col min="6913" max="6913" width="1.140625" style="196" customWidth="1"/>
    <col min="6914" max="6991" width="1.140625" style="196"/>
    <col min="6992" max="6992" width="1.140625" style="196" customWidth="1"/>
    <col min="6993" max="7168" width="1.140625" style="196"/>
    <col min="7169" max="7169" width="1.140625" style="196" customWidth="1"/>
    <col min="7170" max="7247" width="1.140625" style="196"/>
    <col min="7248" max="7248" width="1.140625" style="196" customWidth="1"/>
    <col min="7249" max="7424" width="1.140625" style="196"/>
    <col min="7425" max="7425" width="1.140625" style="196" customWidth="1"/>
    <col min="7426" max="7503" width="1.140625" style="196"/>
    <col min="7504" max="7504" width="1.140625" style="196" customWidth="1"/>
    <col min="7505" max="7680" width="1.140625" style="196"/>
    <col min="7681" max="7681" width="1.140625" style="196" customWidth="1"/>
    <col min="7682" max="7759" width="1.140625" style="196"/>
    <col min="7760" max="7760" width="1.140625" style="196" customWidth="1"/>
    <col min="7761" max="7936" width="1.140625" style="196"/>
    <col min="7937" max="7937" width="1.140625" style="196" customWidth="1"/>
    <col min="7938" max="8015" width="1.140625" style="196"/>
    <col min="8016" max="8016" width="1.140625" style="196" customWidth="1"/>
    <col min="8017" max="8192" width="1.140625" style="196"/>
    <col min="8193" max="8193" width="1.140625" style="196" customWidth="1"/>
    <col min="8194" max="8271" width="1.140625" style="196"/>
    <col min="8272" max="8272" width="1.140625" style="196" customWidth="1"/>
    <col min="8273" max="8448" width="1.140625" style="196"/>
    <col min="8449" max="8449" width="1.140625" style="196" customWidth="1"/>
    <col min="8450" max="8527" width="1.140625" style="196"/>
    <col min="8528" max="8528" width="1.140625" style="196" customWidth="1"/>
    <col min="8529" max="8704" width="1.140625" style="196"/>
    <col min="8705" max="8705" width="1.140625" style="196" customWidth="1"/>
    <col min="8706" max="8783" width="1.140625" style="196"/>
    <col min="8784" max="8784" width="1.140625" style="196" customWidth="1"/>
    <col min="8785" max="8960" width="1.140625" style="196"/>
    <col min="8961" max="8961" width="1.140625" style="196" customWidth="1"/>
    <col min="8962" max="9039" width="1.140625" style="196"/>
    <col min="9040" max="9040" width="1.140625" style="196" customWidth="1"/>
    <col min="9041" max="9216" width="1.140625" style="196"/>
    <col min="9217" max="9217" width="1.140625" style="196" customWidth="1"/>
    <col min="9218" max="9295" width="1.140625" style="196"/>
    <col min="9296" max="9296" width="1.140625" style="196" customWidth="1"/>
    <col min="9297" max="9472" width="1.140625" style="196"/>
    <col min="9473" max="9473" width="1.140625" style="196" customWidth="1"/>
    <col min="9474" max="9551" width="1.140625" style="196"/>
    <col min="9552" max="9552" width="1.140625" style="196" customWidth="1"/>
    <col min="9553" max="9728" width="1.140625" style="196"/>
    <col min="9729" max="9729" width="1.140625" style="196" customWidth="1"/>
    <col min="9730" max="9807" width="1.140625" style="196"/>
    <col min="9808" max="9808" width="1.140625" style="196" customWidth="1"/>
    <col min="9809" max="9984" width="1.140625" style="196"/>
    <col min="9985" max="9985" width="1.140625" style="196" customWidth="1"/>
    <col min="9986" max="10063" width="1.140625" style="196"/>
    <col min="10064" max="10064" width="1.140625" style="196" customWidth="1"/>
    <col min="10065" max="10240" width="1.140625" style="196"/>
    <col min="10241" max="10241" width="1.140625" style="196" customWidth="1"/>
    <col min="10242" max="10319" width="1.140625" style="196"/>
    <col min="10320" max="10320" width="1.140625" style="196" customWidth="1"/>
    <col min="10321" max="10496" width="1.140625" style="196"/>
    <col min="10497" max="10497" width="1.140625" style="196" customWidth="1"/>
    <col min="10498" max="10575" width="1.140625" style="196"/>
    <col min="10576" max="10576" width="1.140625" style="196" customWidth="1"/>
    <col min="10577" max="10752" width="1.140625" style="196"/>
    <col min="10753" max="10753" width="1.140625" style="196" customWidth="1"/>
    <col min="10754" max="10831" width="1.140625" style="196"/>
    <col min="10832" max="10832" width="1.140625" style="196" customWidth="1"/>
    <col min="10833" max="11008" width="1.140625" style="196"/>
    <col min="11009" max="11009" width="1.140625" style="196" customWidth="1"/>
    <col min="11010" max="11087" width="1.140625" style="196"/>
    <col min="11088" max="11088" width="1.140625" style="196" customWidth="1"/>
    <col min="11089" max="11264" width="1.140625" style="196"/>
    <col min="11265" max="11265" width="1.140625" style="196" customWidth="1"/>
    <col min="11266" max="11343" width="1.140625" style="196"/>
    <col min="11344" max="11344" width="1.140625" style="196" customWidth="1"/>
    <col min="11345" max="11520" width="1.140625" style="196"/>
    <col min="11521" max="11521" width="1.140625" style="196" customWidth="1"/>
    <col min="11522" max="11599" width="1.140625" style="196"/>
    <col min="11600" max="11600" width="1.140625" style="196" customWidth="1"/>
    <col min="11601" max="11776" width="1.140625" style="196"/>
    <col min="11777" max="11777" width="1.140625" style="196" customWidth="1"/>
    <col min="11778" max="11855" width="1.140625" style="196"/>
    <col min="11856" max="11856" width="1.140625" style="196" customWidth="1"/>
    <col min="11857" max="12032" width="1.140625" style="196"/>
    <col min="12033" max="12033" width="1.140625" style="196" customWidth="1"/>
    <col min="12034" max="12111" width="1.140625" style="196"/>
    <col min="12112" max="12112" width="1.140625" style="196" customWidth="1"/>
    <col min="12113" max="12288" width="1.140625" style="196"/>
    <col min="12289" max="12289" width="1.140625" style="196" customWidth="1"/>
    <col min="12290" max="12367" width="1.140625" style="196"/>
    <col min="12368" max="12368" width="1.140625" style="196" customWidth="1"/>
    <col min="12369" max="12544" width="1.140625" style="196"/>
    <col min="12545" max="12545" width="1.140625" style="196" customWidth="1"/>
    <col min="12546" max="12623" width="1.140625" style="196"/>
    <col min="12624" max="12624" width="1.140625" style="196" customWidth="1"/>
    <col min="12625" max="12800" width="1.140625" style="196"/>
    <col min="12801" max="12801" width="1.140625" style="196" customWidth="1"/>
    <col min="12802" max="12879" width="1.140625" style="196"/>
    <col min="12880" max="12880" width="1.140625" style="196" customWidth="1"/>
    <col min="12881" max="13056" width="1.140625" style="196"/>
    <col min="13057" max="13057" width="1.140625" style="196" customWidth="1"/>
    <col min="13058" max="13135" width="1.140625" style="196"/>
    <col min="13136" max="13136" width="1.140625" style="196" customWidth="1"/>
    <col min="13137" max="13312" width="1.140625" style="196"/>
    <col min="13313" max="13313" width="1.140625" style="196" customWidth="1"/>
    <col min="13314" max="13391" width="1.140625" style="196"/>
    <col min="13392" max="13392" width="1.140625" style="196" customWidth="1"/>
    <col min="13393" max="13568" width="1.140625" style="196"/>
    <col min="13569" max="13569" width="1.140625" style="196" customWidth="1"/>
    <col min="13570" max="13647" width="1.140625" style="196"/>
    <col min="13648" max="13648" width="1.140625" style="196" customWidth="1"/>
    <col min="13649" max="13824" width="1.140625" style="196"/>
    <col min="13825" max="13825" width="1.140625" style="196" customWidth="1"/>
    <col min="13826" max="13903" width="1.140625" style="196"/>
    <col min="13904" max="13904" width="1.140625" style="196" customWidth="1"/>
    <col min="13905" max="14080" width="1.140625" style="196"/>
    <col min="14081" max="14081" width="1.140625" style="196" customWidth="1"/>
    <col min="14082" max="14159" width="1.140625" style="196"/>
    <col min="14160" max="14160" width="1.140625" style="196" customWidth="1"/>
    <col min="14161" max="14336" width="1.140625" style="196"/>
    <col min="14337" max="14337" width="1.140625" style="196" customWidth="1"/>
    <col min="14338" max="14415" width="1.140625" style="196"/>
    <col min="14416" max="14416" width="1.140625" style="196" customWidth="1"/>
    <col min="14417" max="14592" width="1.140625" style="196"/>
    <col min="14593" max="14593" width="1.140625" style="196" customWidth="1"/>
    <col min="14594" max="14671" width="1.140625" style="196"/>
    <col min="14672" max="14672" width="1.140625" style="196" customWidth="1"/>
    <col min="14673" max="14848" width="1.140625" style="196"/>
    <col min="14849" max="14849" width="1.140625" style="196" customWidth="1"/>
    <col min="14850" max="14927" width="1.140625" style="196"/>
    <col min="14928" max="14928" width="1.140625" style="196" customWidth="1"/>
    <col min="14929" max="15104" width="1.140625" style="196"/>
    <col min="15105" max="15105" width="1.140625" style="196" customWidth="1"/>
    <col min="15106" max="15183" width="1.140625" style="196"/>
    <col min="15184" max="15184" width="1.140625" style="196" customWidth="1"/>
    <col min="15185" max="15360" width="1.140625" style="196"/>
    <col min="15361" max="15361" width="1.140625" style="196" customWidth="1"/>
    <col min="15362" max="15439" width="1.140625" style="196"/>
    <col min="15440" max="15440" width="1.140625" style="196" customWidth="1"/>
    <col min="15441" max="15616" width="1.140625" style="196"/>
    <col min="15617" max="15617" width="1.140625" style="196" customWidth="1"/>
    <col min="15618" max="15695" width="1.140625" style="196"/>
    <col min="15696" max="15696" width="1.140625" style="196" customWidth="1"/>
    <col min="15697" max="15872" width="1.140625" style="196"/>
    <col min="15873" max="15873" width="1.140625" style="196" customWidth="1"/>
    <col min="15874" max="15951" width="1.140625" style="196"/>
    <col min="15952" max="15952" width="1.140625" style="196" customWidth="1"/>
    <col min="15953" max="16128" width="1.140625" style="196"/>
    <col min="16129" max="16129" width="1.140625" style="196" customWidth="1"/>
    <col min="16130" max="16207" width="1.140625" style="196"/>
    <col min="16208" max="16208" width="1.140625" style="196" customWidth="1"/>
    <col min="16209" max="16384" width="1.140625" style="196"/>
  </cols>
  <sheetData>
    <row r="1" spans="1:80" s="193" customFormat="1" ht="11.25">
      <c r="CB1" s="194" t="s">
        <v>413</v>
      </c>
    </row>
    <row r="2" spans="1:80" s="193" customFormat="1" ht="11.25">
      <c r="CB2" s="194" t="s">
        <v>206</v>
      </c>
    </row>
    <row r="3" spans="1:80" s="193" customFormat="1" ht="11.25">
      <c r="CB3" s="194" t="s">
        <v>207</v>
      </c>
    </row>
    <row r="6" spans="1:80" s="197" customFormat="1" ht="15.75">
      <c r="A6" s="411" t="s">
        <v>414</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row>
    <row r="7" spans="1:80" s="197" customFormat="1" ht="15.75">
      <c r="A7" s="411" t="s">
        <v>415</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row>
    <row r="8" spans="1:80" s="197" customFormat="1" ht="15.75">
      <c r="A8" s="411" t="s">
        <v>416</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row>
    <row r="9" spans="1:80" s="197" customFormat="1" ht="15.75">
      <c r="A9" s="411" t="s">
        <v>417</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row>
    <row r="11" spans="1:80" ht="15" customHeight="1">
      <c r="D11" s="393" t="s">
        <v>0</v>
      </c>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row>
    <row r="12" spans="1:80" s="198" customFormat="1" ht="10.5">
      <c r="D12" s="394" t="s">
        <v>297</v>
      </c>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row>
    <row r="15" spans="1:80" ht="12.75" customHeight="1">
      <c r="A15" s="537" t="s">
        <v>232</v>
      </c>
      <c r="B15" s="538"/>
      <c r="C15" s="538"/>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9"/>
      <c r="AO15" s="537" t="s">
        <v>235</v>
      </c>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8"/>
      <c r="BX15" s="538"/>
      <c r="BY15" s="538"/>
      <c r="BZ15" s="538"/>
      <c r="CA15" s="538"/>
      <c r="CB15" s="539"/>
    </row>
    <row r="16" spans="1:80" ht="12.75" customHeight="1">
      <c r="A16" s="408" t="s">
        <v>418</v>
      </c>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10"/>
      <c r="AO16" s="396">
        <v>2015</v>
      </c>
      <c r="AP16" s="372"/>
      <c r="AQ16" s="372"/>
      <c r="AR16" s="372"/>
      <c r="AS16" s="372"/>
      <c r="AT16" s="372"/>
      <c r="AU16" s="372"/>
      <c r="AV16" s="373"/>
      <c r="AW16" s="396">
        <v>2016</v>
      </c>
      <c r="AX16" s="372"/>
      <c r="AY16" s="372"/>
      <c r="AZ16" s="372"/>
      <c r="BA16" s="372"/>
      <c r="BB16" s="372"/>
      <c r="BC16" s="372"/>
      <c r="BD16" s="373"/>
      <c r="BE16" s="396">
        <v>2017</v>
      </c>
      <c r="BF16" s="372"/>
      <c r="BG16" s="372"/>
      <c r="BH16" s="372"/>
      <c r="BI16" s="372"/>
      <c r="BJ16" s="372"/>
      <c r="BK16" s="372"/>
      <c r="BL16" s="373"/>
      <c r="BM16" s="396">
        <v>2018</v>
      </c>
      <c r="BN16" s="372"/>
      <c r="BO16" s="372"/>
      <c r="BP16" s="372"/>
      <c r="BQ16" s="372"/>
      <c r="BR16" s="372"/>
      <c r="BS16" s="372"/>
      <c r="BT16" s="373"/>
      <c r="BU16" s="396">
        <v>2019</v>
      </c>
      <c r="BV16" s="372"/>
      <c r="BW16" s="372"/>
      <c r="BX16" s="372"/>
      <c r="BY16" s="372"/>
      <c r="BZ16" s="372"/>
      <c r="CA16" s="372"/>
      <c r="CB16" s="373"/>
    </row>
    <row r="17" spans="1:80" ht="12.75" customHeight="1">
      <c r="A17" s="408" t="s">
        <v>419</v>
      </c>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10"/>
      <c r="AO17" s="397"/>
      <c r="AP17" s="375"/>
      <c r="AQ17" s="375"/>
      <c r="AR17" s="375"/>
      <c r="AS17" s="375"/>
      <c r="AT17" s="375"/>
      <c r="AU17" s="375"/>
      <c r="AV17" s="376"/>
      <c r="AW17" s="397"/>
      <c r="AX17" s="375"/>
      <c r="AY17" s="375"/>
      <c r="AZ17" s="375"/>
      <c r="BA17" s="375"/>
      <c r="BB17" s="375"/>
      <c r="BC17" s="375"/>
      <c r="BD17" s="376"/>
      <c r="BE17" s="397"/>
      <c r="BF17" s="375"/>
      <c r="BG17" s="375"/>
      <c r="BH17" s="375"/>
      <c r="BI17" s="375"/>
      <c r="BJ17" s="375"/>
      <c r="BK17" s="375"/>
      <c r="BL17" s="376"/>
      <c r="BM17" s="397"/>
      <c r="BN17" s="375"/>
      <c r="BO17" s="375"/>
      <c r="BP17" s="375"/>
      <c r="BQ17" s="375"/>
      <c r="BR17" s="375"/>
      <c r="BS17" s="375"/>
      <c r="BT17" s="376"/>
      <c r="BU17" s="397"/>
      <c r="BV17" s="375"/>
      <c r="BW17" s="375"/>
      <c r="BX17" s="375"/>
      <c r="BY17" s="375"/>
      <c r="BZ17" s="375"/>
      <c r="CA17" s="375"/>
      <c r="CB17" s="376"/>
    </row>
    <row r="18" spans="1:80" ht="12.75" customHeight="1">
      <c r="A18" s="408" t="s">
        <v>420</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10"/>
      <c r="AO18" s="377"/>
      <c r="AP18" s="378"/>
      <c r="AQ18" s="378"/>
      <c r="AR18" s="378"/>
      <c r="AS18" s="378"/>
      <c r="AT18" s="378"/>
      <c r="AU18" s="378"/>
      <c r="AV18" s="379"/>
      <c r="AW18" s="377"/>
      <c r="AX18" s="378"/>
      <c r="AY18" s="378"/>
      <c r="AZ18" s="378"/>
      <c r="BA18" s="378"/>
      <c r="BB18" s="378"/>
      <c r="BC18" s="378"/>
      <c r="BD18" s="379"/>
      <c r="BE18" s="377"/>
      <c r="BF18" s="378"/>
      <c r="BG18" s="378"/>
      <c r="BH18" s="378"/>
      <c r="BI18" s="378"/>
      <c r="BJ18" s="378"/>
      <c r="BK18" s="378"/>
      <c r="BL18" s="379"/>
      <c r="BM18" s="377"/>
      <c r="BN18" s="378"/>
      <c r="BO18" s="378"/>
      <c r="BP18" s="378"/>
      <c r="BQ18" s="378"/>
      <c r="BR18" s="378"/>
      <c r="BS18" s="378"/>
      <c r="BT18" s="379"/>
      <c r="BU18" s="377"/>
      <c r="BV18" s="378"/>
      <c r="BW18" s="378"/>
      <c r="BX18" s="378"/>
      <c r="BY18" s="378"/>
      <c r="BZ18" s="378"/>
      <c r="CA18" s="378"/>
      <c r="CB18" s="379"/>
    </row>
    <row r="19" spans="1:80" ht="15" customHeight="1">
      <c r="A19" s="533" t="s">
        <v>421</v>
      </c>
      <c r="B19" s="534"/>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5"/>
      <c r="AO19" s="536">
        <v>0</v>
      </c>
      <c r="AP19" s="536"/>
      <c r="AQ19" s="536"/>
      <c r="AR19" s="536"/>
      <c r="AS19" s="536"/>
      <c r="AT19" s="536"/>
      <c r="AU19" s="536"/>
      <c r="AV19" s="536"/>
      <c r="AW19" s="536">
        <v>2</v>
      </c>
      <c r="AX19" s="536"/>
      <c r="AY19" s="536"/>
      <c r="AZ19" s="536"/>
      <c r="BA19" s="536"/>
      <c r="BB19" s="536"/>
      <c r="BC19" s="536"/>
      <c r="BD19" s="536"/>
      <c r="BE19" s="536">
        <v>2</v>
      </c>
      <c r="BF19" s="536"/>
      <c r="BG19" s="536"/>
      <c r="BH19" s="536"/>
      <c r="BI19" s="536"/>
      <c r="BJ19" s="536"/>
      <c r="BK19" s="536"/>
      <c r="BL19" s="536"/>
      <c r="BM19" s="536">
        <v>2</v>
      </c>
      <c r="BN19" s="536"/>
      <c r="BO19" s="536"/>
      <c r="BP19" s="536"/>
      <c r="BQ19" s="536"/>
      <c r="BR19" s="536"/>
      <c r="BS19" s="536"/>
      <c r="BT19" s="536"/>
      <c r="BU19" s="536">
        <v>2</v>
      </c>
      <c r="BV19" s="536"/>
      <c r="BW19" s="536"/>
      <c r="BX19" s="536"/>
      <c r="BY19" s="536"/>
      <c r="BZ19" s="536"/>
      <c r="CA19" s="536"/>
      <c r="CB19" s="536"/>
    </row>
    <row r="20" spans="1:80" ht="15" customHeight="1">
      <c r="A20" s="530" t="s">
        <v>25</v>
      </c>
      <c r="B20" s="531"/>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2"/>
      <c r="AO20" s="529">
        <v>25</v>
      </c>
      <c r="AP20" s="529"/>
      <c r="AQ20" s="529"/>
      <c r="AR20" s="529"/>
      <c r="AS20" s="529"/>
      <c r="AT20" s="529"/>
      <c r="AU20" s="529"/>
      <c r="AV20" s="529"/>
      <c r="AW20" s="529">
        <v>25</v>
      </c>
      <c r="AX20" s="529"/>
      <c r="AY20" s="529"/>
      <c r="AZ20" s="529"/>
      <c r="BA20" s="529"/>
      <c r="BB20" s="529"/>
      <c r="BC20" s="529"/>
      <c r="BD20" s="529"/>
      <c r="BE20" s="529">
        <v>25</v>
      </c>
      <c r="BF20" s="529"/>
      <c r="BG20" s="529"/>
      <c r="BH20" s="529"/>
      <c r="BI20" s="529"/>
      <c r="BJ20" s="529"/>
      <c r="BK20" s="529"/>
      <c r="BL20" s="529"/>
      <c r="BM20" s="529">
        <v>25</v>
      </c>
      <c r="BN20" s="529"/>
      <c r="BO20" s="529"/>
      <c r="BP20" s="529"/>
      <c r="BQ20" s="529"/>
      <c r="BR20" s="529"/>
      <c r="BS20" s="529"/>
      <c r="BT20" s="529"/>
      <c r="BU20" s="529">
        <v>25</v>
      </c>
      <c r="BV20" s="529"/>
      <c r="BW20" s="529"/>
      <c r="BX20" s="529"/>
      <c r="BY20" s="529"/>
      <c r="BZ20" s="529"/>
      <c r="CA20" s="529"/>
      <c r="CB20" s="529"/>
    </row>
    <row r="21" spans="1:80" ht="15" customHeight="1">
      <c r="A21" s="530" t="s">
        <v>422</v>
      </c>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2"/>
      <c r="AO21" s="529">
        <v>0</v>
      </c>
      <c r="AP21" s="529"/>
      <c r="AQ21" s="529"/>
      <c r="AR21" s="529"/>
      <c r="AS21" s="529"/>
      <c r="AT21" s="529"/>
      <c r="AU21" s="529"/>
      <c r="AV21" s="529"/>
      <c r="AW21" s="529">
        <v>1</v>
      </c>
      <c r="AX21" s="529"/>
      <c r="AY21" s="529"/>
      <c r="AZ21" s="529"/>
      <c r="BA21" s="529"/>
      <c r="BB21" s="529"/>
      <c r="BC21" s="529"/>
      <c r="BD21" s="529"/>
      <c r="BE21" s="529">
        <v>1</v>
      </c>
      <c r="BF21" s="529"/>
      <c r="BG21" s="529"/>
      <c r="BH21" s="529"/>
      <c r="BI21" s="529"/>
      <c r="BJ21" s="529"/>
      <c r="BK21" s="529"/>
      <c r="BL21" s="529"/>
      <c r="BM21" s="529">
        <v>1</v>
      </c>
      <c r="BN21" s="529"/>
      <c r="BO21" s="529"/>
      <c r="BP21" s="529"/>
      <c r="BQ21" s="529"/>
      <c r="BR21" s="529"/>
      <c r="BS21" s="529"/>
      <c r="BT21" s="529"/>
      <c r="BU21" s="529">
        <v>1</v>
      </c>
      <c r="BV21" s="529"/>
      <c r="BW21" s="529"/>
      <c r="BX21" s="529"/>
      <c r="BY21" s="529"/>
      <c r="BZ21" s="529"/>
      <c r="CA21" s="529"/>
      <c r="CB21" s="529"/>
    </row>
    <row r="22" spans="1:80" ht="15" customHeight="1">
      <c r="A22" s="530" t="s">
        <v>423</v>
      </c>
      <c r="B22" s="531"/>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2"/>
      <c r="AO22" s="529">
        <v>1</v>
      </c>
      <c r="AP22" s="529"/>
      <c r="AQ22" s="529"/>
      <c r="AR22" s="529"/>
      <c r="AS22" s="529"/>
      <c r="AT22" s="529"/>
      <c r="AU22" s="529"/>
      <c r="AV22" s="529"/>
      <c r="AW22" s="529">
        <v>1</v>
      </c>
      <c r="AX22" s="529"/>
      <c r="AY22" s="529"/>
      <c r="AZ22" s="529"/>
      <c r="BA22" s="529"/>
      <c r="BB22" s="529"/>
      <c r="BC22" s="529"/>
      <c r="BD22" s="529"/>
      <c r="BE22" s="529">
        <v>1</v>
      </c>
      <c r="BF22" s="529"/>
      <c r="BG22" s="529"/>
      <c r="BH22" s="529"/>
      <c r="BI22" s="529"/>
      <c r="BJ22" s="529"/>
      <c r="BK22" s="529"/>
      <c r="BL22" s="529"/>
      <c r="BM22" s="529">
        <v>1</v>
      </c>
      <c r="BN22" s="529"/>
      <c r="BO22" s="529"/>
      <c r="BP22" s="529"/>
      <c r="BQ22" s="529"/>
      <c r="BR22" s="529"/>
      <c r="BS22" s="529"/>
      <c r="BT22" s="529"/>
      <c r="BU22" s="529">
        <v>1</v>
      </c>
      <c r="BV22" s="529"/>
      <c r="BW22" s="529"/>
      <c r="BX22" s="529"/>
      <c r="BY22" s="529"/>
      <c r="BZ22" s="529"/>
      <c r="CA22" s="529"/>
      <c r="CB22" s="529"/>
    </row>
    <row r="23" spans="1:80" ht="15" customHeight="1">
      <c r="A23" s="530" t="s">
        <v>424</v>
      </c>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2"/>
      <c r="AO23" s="529">
        <v>1</v>
      </c>
      <c r="AP23" s="529"/>
      <c r="AQ23" s="529"/>
      <c r="AR23" s="529"/>
      <c r="AS23" s="529"/>
      <c r="AT23" s="529"/>
      <c r="AU23" s="529"/>
      <c r="AV23" s="529"/>
      <c r="AW23" s="529">
        <v>2</v>
      </c>
      <c r="AX23" s="529"/>
      <c r="AY23" s="529"/>
      <c r="AZ23" s="529"/>
      <c r="BA23" s="529"/>
      <c r="BB23" s="529"/>
      <c r="BC23" s="529"/>
      <c r="BD23" s="529"/>
      <c r="BE23" s="529">
        <v>2</v>
      </c>
      <c r="BF23" s="529"/>
      <c r="BG23" s="529"/>
      <c r="BH23" s="529"/>
      <c r="BI23" s="529"/>
      <c r="BJ23" s="529"/>
      <c r="BK23" s="529"/>
      <c r="BL23" s="529"/>
      <c r="BM23" s="529">
        <v>2</v>
      </c>
      <c r="BN23" s="529"/>
      <c r="BO23" s="529"/>
      <c r="BP23" s="529"/>
      <c r="BQ23" s="529"/>
      <c r="BR23" s="529"/>
      <c r="BS23" s="529"/>
      <c r="BT23" s="529"/>
      <c r="BU23" s="529">
        <v>2</v>
      </c>
      <c r="BV23" s="529"/>
      <c r="BW23" s="529"/>
      <c r="BX23" s="529"/>
      <c r="BY23" s="529"/>
      <c r="BZ23" s="529"/>
      <c r="CA23" s="529"/>
      <c r="CB23" s="529"/>
    </row>
    <row r="24" spans="1:80" ht="15" customHeight="1">
      <c r="A24" s="530" t="s">
        <v>425</v>
      </c>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2"/>
      <c r="AO24" s="529">
        <v>0</v>
      </c>
      <c r="AP24" s="529"/>
      <c r="AQ24" s="529"/>
      <c r="AR24" s="529"/>
      <c r="AS24" s="529"/>
      <c r="AT24" s="529"/>
      <c r="AU24" s="529"/>
      <c r="AV24" s="529"/>
      <c r="AW24" s="529">
        <v>1</v>
      </c>
      <c r="AX24" s="529"/>
      <c r="AY24" s="529"/>
      <c r="AZ24" s="529"/>
      <c r="BA24" s="529"/>
      <c r="BB24" s="529"/>
      <c r="BC24" s="529"/>
      <c r="BD24" s="529"/>
      <c r="BE24" s="529">
        <v>1</v>
      </c>
      <c r="BF24" s="529"/>
      <c r="BG24" s="529"/>
      <c r="BH24" s="529"/>
      <c r="BI24" s="529"/>
      <c r="BJ24" s="529"/>
      <c r="BK24" s="529"/>
      <c r="BL24" s="529"/>
      <c r="BM24" s="529">
        <v>1</v>
      </c>
      <c r="BN24" s="529"/>
      <c r="BO24" s="529"/>
      <c r="BP24" s="529"/>
      <c r="BQ24" s="529"/>
      <c r="BR24" s="529"/>
      <c r="BS24" s="529"/>
      <c r="BT24" s="529"/>
      <c r="BU24" s="529">
        <v>1</v>
      </c>
      <c r="BV24" s="529"/>
      <c r="BW24" s="529"/>
      <c r="BX24" s="529"/>
      <c r="BY24" s="529"/>
      <c r="BZ24" s="529"/>
      <c r="CA24" s="529"/>
      <c r="CB24" s="529"/>
    </row>
    <row r="25" spans="1:80" ht="15" customHeight="1">
      <c r="A25" s="530" t="s">
        <v>426</v>
      </c>
      <c r="B25" s="531"/>
      <c r="C25" s="531"/>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2"/>
      <c r="AO25" s="529">
        <v>1</v>
      </c>
      <c r="AP25" s="529"/>
      <c r="AQ25" s="529"/>
      <c r="AR25" s="529"/>
      <c r="AS25" s="529"/>
      <c r="AT25" s="529"/>
      <c r="AU25" s="529"/>
      <c r="AV25" s="529"/>
      <c r="AW25" s="529">
        <v>1</v>
      </c>
      <c r="AX25" s="529"/>
      <c r="AY25" s="529"/>
      <c r="AZ25" s="529"/>
      <c r="BA25" s="529"/>
      <c r="BB25" s="529"/>
      <c r="BC25" s="529"/>
      <c r="BD25" s="529"/>
      <c r="BE25" s="529">
        <v>1</v>
      </c>
      <c r="BF25" s="529"/>
      <c r="BG25" s="529"/>
      <c r="BH25" s="529"/>
      <c r="BI25" s="529"/>
      <c r="BJ25" s="529"/>
      <c r="BK25" s="529"/>
      <c r="BL25" s="529"/>
      <c r="BM25" s="529">
        <v>1</v>
      </c>
      <c r="BN25" s="529"/>
      <c r="BO25" s="529"/>
      <c r="BP25" s="529"/>
      <c r="BQ25" s="529"/>
      <c r="BR25" s="529"/>
      <c r="BS25" s="529"/>
      <c r="BT25" s="529"/>
      <c r="BU25" s="529">
        <v>1</v>
      </c>
      <c r="BV25" s="529"/>
      <c r="BW25" s="529"/>
      <c r="BX25" s="529"/>
      <c r="BY25" s="529"/>
      <c r="BZ25" s="529"/>
      <c r="CA25" s="529"/>
      <c r="CB25" s="529"/>
    </row>
    <row r="26" spans="1:80" ht="15" customHeight="1">
      <c r="A26" s="530" t="s">
        <v>427</v>
      </c>
      <c r="B26" s="531"/>
      <c r="C26" s="531"/>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2"/>
      <c r="AO26" s="529">
        <v>0</v>
      </c>
      <c r="AP26" s="529"/>
      <c r="AQ26" s="529"/>
      <c r="AR26" s="529"/>
      <c r="AS26" s="529"/>
      <c r="AT26" s="529"/>
      <c r="AU26" s="529"/>
      <c r="AV26" s="529"/>
      <c r="AW26" s="529">
        <v>0</v>
      </c>
      <c r="AX26" s="529"/>
      <c r="AY26" s="529"/>
      <c r="AZ26" s="529"/>
      <c r="BA26" s="529"/>
      <c r="BB26" s="529"/>
      <c r="BC26" s="529"/>
      <c r="BD26" s="529"/>
      <c r="BE26" s="529">
        <v>0</v>
      </c>
      <c r="BF26" s="529"/>
      <c r="BG26" s="529"/>
      <c r="BH26" s="529"/>
      <c r="BI26" s="529"/>
      <c r="BJ26" s="529"/>
      <c r="BK26" s="529"/>
      <c r="BL26" s="529"/>
      <c r="BM26" s="529">
        <v>0</v>
      </c>
      <c r="BN26" s="529"/>
      <c r="BO26" s="529"/>
      <c r="BP26" s="529"/>
      <c r="BQ26" s="529"/>
      <c r="BR26" s="529"/>
      <c r="BS26" s="529"/>
      <c r="BT26" s="529"/>
      <c r="BU26" s="529">
        <v>0</v>
      </c>
      <c r="BV26" s="529"/>
      <c r="BW26" s="529"/>
      <c r="BX26" s="529"/>
      <c r="BY26" s="529"/>
      <c r="BZ26" s="529"/>
      <c r="CA26" s="529"/>
      <c r="CB26" s="529"/>
    </row>
    <row r="27" spans="1:80" ht="15" customHeight="1">
      <c r="A27" s="530" t="s">
        <v>428</v>
      </c>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2"/>
      <c r="AO27" s="529">
        <v>0</v>
      </c>
      <c r="AP27" s="529"/>
      <c r="AQ27" s="529"/>
      <c r="AR27" s="529"/>
      <c r="AS27" s="529"/>
      <c r="AT27" s="529"/>
      <c r="AU27" s="529"/>
      <c r="AV27" s="529"/>
      <c r="AW27" s="529">
        <v>0</v>
      </c>
      <c r="AX27" s="529"/>
      <c r="AY27" s="529"/>
      <c r="AZ27" s="529"/>
      <c r="BA27" s="529"/>
      <c r="BB27" s="529"/>
      <c r="BC27" s="529"/>
      <c r="BD27" s="529"/>
      <c r="BE27" s="529">
        <v>0</v>
      </c>
      <c r="BF27" s="529"/>
      <c r="BG27" s="529"/>
      <c r="BH27" s="529"/>
      <c r="BI27" s="529"/>
      <c r="BJ27" s="529"/>
      <c r="BK27" s="529"/>
      <c r="BL27" s="529"/>
      <c r="BM27" s="529">
        <v>0</v>
      </c>
      <c r="BN27" s="529"/>
      <c r="BO27" s="529"/>
      <c r="BP27" s="529"/>
      <c r="BQ27" s="529"/>
      <c r="BR27" s="529"/>
      <c r="BS27" s="529"/>
      <c r="BT27" s="529"/>
      <c r="BU27" s="529">
        <v>0</v>
      </c>
      <c r="BV27" s="529"/>
      <c r="BW27" s="529"/>
      <c r="BX27" s="529"/>
      <c r="BY27" s="529"/>
      <c r="BZ27" s="529"/>
      <c r="CA27" s="529"/>
      <c r="CB27" s="529"/>
    </row>
    <row r="28" spans="1:80" ht="15" customHeight="1">
      <c r="A28" s="530" t="s">
        <v>38</v>
      </c>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2"/>
      <c r="AO28" s="529">
        <v>1</v>
      </c>
      <c r="AP28" s="529"/>
      <c r="AQ28" s="529"/>
      <c r="AR28" s="529"/>
      <c r="AS28" s="529"/>
      <c r="AT28" s="529"/>
      <c r="AU28" s="529"/>
      <c r="AV28" s="529"/>
      <c r="AW28" s="529">
        <v>1</v>
      </c>
      <c r="AX28" s="529"/>
      <c r="AY28" s="529"/>
      <c r="AZ28" s="529"/>
      <c r="BA28" s="529"/>
      <c r="BB28" s="529"/>
      <c r="BC28" s="529"/>
      <c r="BD28" s="529"/>
      <c r="BE28" s="529">
        <v>1</v>
      </c>
      <c r="BF28" s="529"/>
      <c r="BG28" s="529"/>
      <c r="BH28" s="529"/>
      <c r="BI28" s="529"/>
      <c r="BJ28" s="529"/>
      <c r="BK28" s="529"/>
      <c r="BL28" s="529"/>
      <c r="BM28" s="529">
        <v>1</v>
      </c>
      <c r="BN28" s="529"/>
      <c r="BO28" s="529"/>
      <c r="BP28" s="529"/>
      <c r="BQ28" s="529"/>
      <c r="BR28" s="529"/>
      <c r="BS28" s="529"/>
      <c r="BT28" s="529"/>
      <c r="BU28" s="529">
        <v>1</v>
      </c>
      <c r="BV28" s="529"/>
      <c r="BW28" s="529"/>
      <c r="BX28" s="529"/>
      <c r="BY28" s="529"/>
      <c r="BZ28" s="529"/>
      <c r="CA28" s="529"/>
      <c r="CB28" s="529"/>
    </row>
    <row r="29" spans="1:80" ht="15" customHeight="1">
      <c r="A29" s="530" t="s">
        <v>40</v>
      </c>
      <c r="B29" s="531"/>
      <c r="C29" s="531"/>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2"/>
      <c r="AO29" s="529">
        <v>1</v>
      </c>
      <c r="AP29" s="529"/>
      <c r="AQ29" s="529"/>
      <c r="AR29" s="529"/>
      <c r="AS29" s="529"/>
      <c r="AT29" s="529"/>
      <c r="AU29" s="529"/>
      <c r="AV29" s="529"/>
      <c r="AW29" s="529">
        <v>1</v>
      </c>
      <c r="AX29" s="529"/>
      <c r="AY29" s="529"/>
      <c r="AZ29" s="529"/>
      <c r="BA29" s="529"/>
      <c r="BB29" s="529"/>
      <c r="BC29" s="529"/>
      <c r="BD29" s="529"/>
      <c r="BE29" s="529">
        <v>1</v>
      </c>
      <c r="BF29" s="529"/>
      <c r="BG29" s="529"/>
      <c r="BH29" s="529"/>
      <c r="BI29" s="529"/>
      <c r="BJ29" s="529"/>
      <c r="BK29" s="529"/>
      <c r="BL29" s="529"/>
      <c r="BM29" s="529">
        <v>1</v>
      </c>
      <c r="BN29" s="529"/>
      <c r="BO29" s="529"/>
      <c r="BP29" s="529"/>
      <c r="BQ29" s="529"/>
      <c r="BR29" s="529"/>
      <c r="BS29" s="529"/>
      <c r="BT29" s="529"/>
      <c r="BU29" s="529">
        <v>1</v>
      </c>
      <c r="BV29" s="529"/>
      <c r="BW29" s="529"/>
      <c r="BX29" s="529"/>
      <c r="BY29" s="529"/>
      <c r="BZ29" s="529"/>
      <c r="CA29" s="529"/>
      <c r="CB29" s="529"/>
    </row>
    <row r="30" spans="1:80" ht="15" customHeight="1">
      <c r="A30" s="530" t="s">
        <v>429</v>
      </c>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2"/>
      <c r="AO30" s="529">
        <v>0</v>
      </c>
      <c r="AP30" s="529"/>
      <c r="AQ30" s="529"/>
      <c r="AR30" s="529"/>
      <c r="AS30" s="529"/>
      <c r="AT30" s="529"/>
      <c r="AU30" s="529"/>
      <c r="AV30" s="529"/>
      <c r="AW30" s="529">
        <v>0</v>
      </c>
      <c r="AX30" s="529"/>
      <c r="AY30" s="529"/>
      <c r="AZ30" s="529"/>
      <c r="BA30" s="529"/>
      <c r="BB30" s="529"/>
      <c r="BC30" s="529"/>
      <c r="BD30" s="529"/>
      <c r="BE30" s="529">
        <v>0</v>
      </c>
      <c r="BF30" s="529"/>
      <c r="BG30" s="529"/>
      <c r="BH30" s="529"/>
      <c r="BI30" s="529"/>
      <c r="BJ30" s="529"/>
      <c r="BK30" s="529"/>
      <c r="BL30" s="529"/>
      <c r="BM30" s="529">
        <v>0</v>
      </c>
      <c r="BN30" s="529"/>
      <c r="BO30" s="529"/>
      <c r="BP30" s="529"/>
      <c r="BQ30" s="529"/>
      <c r="BR30" s="529"/>
      <c r="BS30" s="529"/>
      <c r="BT30" s="529"/>
      <c r="BU30" s="529">
        <v>0</v>
      </c>
      <c r="BV30" s="529"/>
      <c r="BW30" s="529"/>
      <c r="BX30" s="529"/>
      <c r="BY30" s="529"/>
      <c r="BZ30" s="529"/>
      <c r="CA30" s="529"/>
      <c r="CB30" s="529"/>
    </row>
    <row r="31" spans="1:80" ht="15" customHeight="1">
      <c r="A31" s="530" t="s">
        <v>430</v>
      </c>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2"/>
      <c r="AO31" s="529">
        <v>0</v>
      </c>
      <c r="AP31" s="529"/>
      <c r="AQ31" s="529"/>
      <c r="AR31" s="529"/>
      <c r="AS31" s="529"/>
      <c r="AT31" s="529"/>
      <c r="AU31" s="529"/>
      <c r="AV31" s="529"/>
      <c r="AW31" s="529">
        <v>0</v>
      </c>
      <c r="AX31" s="529"/>
      <c r="AY31" s="529"/>
      <c r="AZ31" s="529"/>
      <c r="BA31" s="529"/>
      <c r="BB31" s="529"/>
      <c r="BC31" s="529"/>
      <c r="BD31" s="529"/>
      <c r="BE31" s="529">
        <v>0</v>
      </c>
      <c r="BF31" s="529"/>
      <c r="BG31" s="529"/>
      <c r="BH31" s="529"/>
      <c r="BI31" s="529"/>
      <c r="BJ31" s="529"/>
      <c r="BK31" s="529"/>
      <c r="BL31" s="529"/>
      <c r="BM31" s="529">
        <v>0</v>
      </c>
      <c r="BN31" s="529"/>
      <c r="BO31" s="529"/>
      <c r="BP31" s="529"/>
      <c r="BQ31" s="529"/>
      <c r="BR31" s="529"/>
      <c r="BS31" s="529"/>
      <c r="BT31" s="529"/>
      <c r="BU31" s="529">
        <v>0</v>
      </c>
      <c r="BV31" s="529"/>
      <c r="BW31" s="529"/>
      <c r="BX31" s="529"/>
      <c r="BY31" s="529"/>
      <c r="BZ31" s="529"/>
      <c r="CA31" s="529"/>
      <c r="CB31" s="529"/>
    </row>
    <row r="32" spans="1:80" ht="15" customHeight="1">
      <c r="A32" s="530" t="s">
        <v>431</v>
      </c>
      <c r="B32" s="531"/>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2"/>
      <c r="AO32" s="529">
        <v>0</v>
      </c>
      <c r="AP32" s="529"/>
      <c r="AQ32" s="529"/>
      <c r="AR32" s="529"/>
      <c r="AS32" s="529"/>
      <c r="AT32" s="529"/>
      <c r="AU32" s="529"/>
      <c r="AV32" s="529"/>
      <c r="AW32" s="529">
        <v>0</v>
      </c>
      <c r="AX32" s="529"/>
      <c r="AY32" s="529"/>
      <c r="AZ32" s="529"/>
      <c r="BA32" s="529"/>
      <c r="BB32" s="529"/>
      <c r="BC32" s="529"/>
      <c r="BD32" s="529"/>
      <c r="BE32" s="529">
        <v>0</v>
      </c>
      <c r="BF32" s="529"/>
      <c r="BG32" s="529"/>
      <c r="BH32" s="529"/>
      <c r="BI32" s="529"/>
      <c r="BJ32" s="529"/>
      <c r="BK32" s="529"/>
      <c r="BL32" s="529"/>
      <c r="BM32" s="529">
        <v>0</v>
      </c>
      <c r="BN32" s="529"/>
      <c r="BO32" s="529"/>
      <c r="BP32" s="529"/>
      <c r="BQ32" s="529"/>
      <c r="BR32" s="529"/>
      <c r="BS32" s="529"/>
      <c r="BT32" s="529"/>
      <c r="BU32" s="529">
        <v>0</v>
      </c>
      <c r="BV32" s="529"/>
      <c r="BW32" s="529"/>
      <c r="BX32" s="529"/>
      <c r="BY32" s="529"/>
      <c r="BZ32" s="529"/>
      <c r="CA32" s="529"/>
      <c r="CB32" s="529"/>
    </row>
    <row r="33" spans="1:80" ht="15" customHeight="1">
      <c r="A33" s="533" t="s">
        <v>432</v>
      </c>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5"/>
      <c r="AO33" s="536">
        <v>0</v>
      </c>
      <c r="AP33" s="536"/>
      <c r="AQ33" s="536"/>
      <c r="AR33" s="536"/>
      <c r="AS33" s="536"/>
      <c r="AT33" s="536"/>
      <c r="AU33" s="536"/>
      <c r="AV33" s="536"/>
      <c r="AW33" s="536">
        <v>0.58799999999999997</v>
      </c>
      <c r="AX33" s="536"/>
      <c r="AY33" s="536"/>
      <c r="AZ33" s="536"/>
      <c r="BA33" s="536"/>
      <c r="BB33" s="536"/>
      <c r="BC33" s="536"/>
      <c r="BD33" s="536"/>
      <c r="BE33" s="536">
        <v>0.58799999999999997</v>
      </c>
      <c r="BF33" s="536"/>
      <c r="BG33" s="536"/>
      <c r="BH33" s="536"/>
      <c r="BI33" s="536"/>
      <c r="BJ33" s="536"/>
      <c r="BK33" s="536"/>
      <c r="BL33" s="536"/>
      <c r="BM33" s="536">
        <v>0.58799999999999997</v>
      </c>
      <c r="BN33" s="536"/>
      <c r="BO33" s="536"/>
      <c r="BP33" s="536"/>
      <c r="BQ33" s="536"/>
      <c r="BR33" s="536"/>
      <c r="BS33" s="536"/>
      <c r="BT33" s="536"/>
      <c r="BU33" s="536">
        <v>0.58799999999999997</v>
      </c>
      <c r="BV33" s="536"/>
      <c r="BW33" s="536"/>
      <c r="BX33" s="536"/>
      <c r="BY33" s="536"/>
      <c r="BZ33" s="536"/>
      <c r="CA33" s="536"/>
      <c r="CB33" s="536"/>
    </row>
    <row r="34" spans="1:80" ht="15" customHeight="1">
      <c r="A34" s="530" t="s">
        <v>25</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2"/>
      <c r="AO34" s="529">
        <v>30</v>
      </c>
      <c r="AP34" s="529"/>
      <c r="AQ34" s="529"/>
      <c r="AR34" s="529"/>
      <c r="AS34" s="529"/>
      <c r="AT34" s="529"/>
      <c r="AU34" s="529"/>
      <c r="AV34" s="529"/>
      <c r="AW34" s="529">
        <v>30</v>
      </c>
      <c r="AX34" s="529"/>
      <c r="AY34" s="529"/>
      <c r="AZ34" s="529"/>
      <c r="BA34" s="529"/>
      <c r="BB34" s="529"/>
      <c r="BC34" s="529"/>
      <c r="BD34" s="529"/>
      <c r="BE34" s="529">
        <v>30</v>
      </c>
      <c r="BF34" s="529"/>
      <c r="BG34" s="529"/>
      <c r="BH34" s="529"/>
      <c r="BI34" s="529"/>
      <c r="BJ34" s="529"/>
      <c r="BK34" s="529"/>
      <c r="BL34" s="529"/>
      <c r="BM34" s="529">
        <v>30</v>
      </c>
      <c r="BN34" s="529"/>
      <c r="BO34" s="529"/>
      <c r="BP34" s="529"/>
      <c r="BQ34" s="529"/>
      <c r="BR34" s="529"/>
      <c r="BS34" s="529"/>
      <c r="BT34" s="529"/>
      <c r="BU34" s="529">
        <v>30</v>
      </c>
      <c r="BV34" s="529"/>
      <c r="BW34" s="529"/>
      <c r="BX34" s="529"/>
      <c r="BY34" s="529"/>
      <c r="BZ34" s="529"/>
      <c r="CA34" s="529"/>
      <c r="CB34" s="529"/>
    </row>
    <row r="35" spans="1:80" ht="15" customHeight="1">
      <c r="A35" s="530" t="s">
        <v>422</v>
      </c>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2"/>
      <c r="AO35" s="529">
        <v>180</v>
      </c>
      <c r="AP35" s="529"/>
      <c r="AQ35" s="529"/>
      <c r="AR35" s="529"/>
      <c r="AS35" s="529"/>
      <c r="AT35" s="529"/>
      <c r="AU35" s="529"/>
      <c r="AV35" s="529"/>
      <c r="AW35" s="529">
        <v>180</v>
      </c>
      <c r="AX35" s="529"/>
      <c r="AY35" s="529"/>
      <c r="AZ35" s="529"/>
      <c r="BA35" s="529"/>
      <c r="BB35" s="529"/>
      <c r="BC35" s="529"/>
      <c r="BD35" s="529"/>
      <c r="BE35" s="529">
        <v>177</v>
      </c>
      <c r="BF35" s="529"/>
      <c r="BG35" s="529"/>
      <c r="BH35" s="529"/>
      <c r="BI35" s="529"/>
      <c r="BJ35" s="529"/>
      <c r="BK35" s="529"/>
      <c r="BL35" s="529"/>
      <c r="BM35" s="529">
        <v>177</v>
      </c>
      <c r="BN35" s="529"/>
      <c r="BO35" s="529"/>
      <c r="BP35" s="529"/>
      <c r="BQ35" s="529"/>
      <c r="BR35" s="529"/>
      <c r="BS35" s="529"/>
      <c r="BT35" s="529"/>
      <c r="BU35" s="529">
        <v>177</v>
      </c>
      <c r="BV35" s="529"/>
      <c r="BW35" s="529"/>
      <c r="BX35" s="529"/>
      <c r="BY35" s="529"/>
      <c r="BZ35" s="529"/>
      <c r="CA35" s="529"/>
      <c r="CB35" s="529"/>
    </row>
    <row r="36" spans="1:80" ht="15" customHeight="1">
      <c r="A36" s="530" t="s">
        <v>423</v>
      </c>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2"/>
      <c r="AO36" s="529">
        <v>180</v>
      </c>
      <c r="AP36" s="529"/>
      <c r="AQ36" s="529"/>
      <c r="AR36" s="529"/>
      <c r="AS36" s="529"/>
      <c r="AT36" s="529"/>
      <c r="AU36" s="529"/>
      <c r="AV36" s="529"/>
      <c r="AW36" s="529">
        <v>180</v>
      </c>
      <c r="AX36" s="529"/>
      <c r="AY36" s="529"/>
      <c r="AZ36" s="529"/>
      <c r="BA36" s="529"/>
      <c r="BB36" s="529"/>
      <c r="BC36" s="529"/>
      <c r="BD36" s="529"/>
      <c r="BE36" s="529">
        <v>177</v>
      </c>
      <c r="BF36" s="529"/>
      <c r="BG36" s="529"/>
      <c r="BH36" s="529"/>
      <c r="BI36" s="529"/>
      <c r="BJ36" s="529"/>
      <c r="BK36" s="529"/>
      <c r="BL36" s="529"/>
      <c r="BM36" s="529">
        <v>177</v>
      </c>
      <c r="BN36" s="529"/>
      <c r="BO36" s="529"/>
      <c r="BP36" s="529"/>
      <c r="BQ36" s="529"/>
      <c r="BR36" s="529"/>
      <c r="BS36" s="529"/>
      <c r="BT36" s="529"/>
      <c r="BU36" s="529">
        <v>177</v>
      </c>
      <c r="BV36" s="529"/>
      <c r="BW36" s="529"/>
      <c r="BX36" s="529"/>
      <c r="BY36" s="529"/>
      <c r="BZ36" s="529"/>
      <c r="CA36" s="529"/>
      <c r="CB36" s="529"/>
    </row>
    <row r="37" spans="1:80" ht="15" customHeight="1">
      <c r="A37" s="530" t="s">
        <v>31</v>
      </c>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2"/>
      <c r="AO37" s="529">
        <v>0</v>
      </c>
      <c r="AP37" s="529"/>
      <c r="AQ37" s="529"/>
      <c r="AR37" s="529"/>
      <c r="AS37" s="529"/>
      <c r="AT37" s="529"/>
      <c r="AU37" s="529"/>
      <c r="AV37" s="529"/>
      <c r="AW37" s="529">
        <v>0</v>
      </c>
      <c r="AX37" s="529"/>
      <c r="AY37" s="529"/>
      <c r="AZ37" s="529"/>
      <c r="BA37" s="529"/>
      <c r="BB37" s="529"/>
      <c r="BC37" s="529"/>
      <c r="BD37" s="529"/>
      <c r="BE37" s="529">
        <v>0</v>
      </c>
      <c r="BF37" s="529"/>
      <c r="BG37" s="529"/>
      <c r="BH37" s="529"/>
      <c r="BI37" s="529"/>
      <c r="BJ37" s="529"/>
      <c r="BK37" s="529"/>
      <c r="BL37" s="529"/>
      <c r="BM37" s="529">
        <v>0</v>
      </c>
      <c r="BN37" s="529"/>
      <c r="BO37" s="529"/>
      <c r="BP37" s="529"/>
      <c r="BQ37" s="529"/>
      <c r="BR37" s="529"/>
      <c r="BS37" s="529"/>
      <c r="BT37" s="529"/>
      <c r="BU37" s="529">
        <v>0</v>
      </c>
      <c r="BV37" s="529"/>
      <c r="BW37" s="529"/>
      <c r="BX37" s="529"/>
      <c r="BY37" s="529"/>
      <c r="BZ37" s="529"/>
      <c r="CA37" s="529"/>
      <c r="CB37" s="529"/>
    </row>
    <row r="38" spans="1:80" ht="15" customHeight="1">
      <c r="A38" s="530" t="s">
        <v>426</v>
      </c>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2"/>
      <c r="AO38" s="529">
        <v>0</v>
      </c>
      <c r="AP38" s="529"/>
      <c r="AQ38" s="529"/>
      <c r="AR38" s="529"/>
      <c r="AS38" s="529"/>
      <c r="AT38" s="529"/>
      <c r="AU38" s="529"/>
      <c r="AV38" s="529"/>
      <c r="AW38" s="529">
        <v>0</v>
      </c>
      <c r="AX38" s="529"/>
      <c r="AY38" s="529"/>
      <c r="AZ38" s="529"/>
      <c r="BA38" s="529"/>
      <c r="BB38" s="529"/>
      <c r="BC38" s="529"/>
      <c r="BD38" s="529"/>
      <c r="BE38" s="529">
        <v>0</v>
      </c>
      <c r="BF38" s="529"/>
      <c r="BG38" s="529"/>
      <c r="BH38" s="529"/>
      <c r="BI38" s="529"/>
      <c r="BJ38" s="529"/>
      <c r="BK38" s="529"/>
      <c r="BL38" s="529"/>
      <c r="BM38" s="529">
        <v>0</v>
      </c>
      <c r="BN38" s="529"/>
      <c r="BO38" s="529"/>
      <c r="BP38" s="529"/>
      <c r="BQ38" s="529"/>
      <c r="BR38" s="529"/>
      <c r="BS38" s="529"/>
      <c r="BT38" s="529"/>
      <c r="BU38" s="529">
        <v>0</v>
      </c>
      <c r="BV38" s="529"/>
      <c r="BW38" s="529"/>
      <c r="BX38" s="529"/>
      <c r="BY38" s="529"/>
      <c r="BZ38" s="529"/>
      <c r="CA38" s="529"/>
      <c r="CB38" s="529"/>
    </row>
    <row r="39" spans="1:80" ht="15" customHeight="1">
      <c r="A39" s="530" t="s">
        <v>433</v>
      </c>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2"/>
      <c r="AO39" s="529">
        <v>0</v>
      </c>
      <c r="AP39" s="529"/>
      <c r="AQ39" s="529"/>
      <c r="AR39" s="529"/>
      <c r="AS39" s="529"/>
      <c r="AT39" s="529"/>
      <c r="AU39" s="529"/>
      <c r="AV39" s="529"/>
      <c r="AW39" s="529">
        <v>0</v>
      </c>
      <c r="AX39" s="529"/>
      <c r="AY39" s="529"/>
      <c r="AZ39" s="529"/>
      <c r="BA39" s="529"/>
      <c r="BB39" s="529"/>
      <c r="BC39" s="529"/>
      <c r="BD39" s="529"/>
      <c r="BE39" s="529">
        <v>0</v>
      </c>
      <c r="BF39" s="529"/>
      <c r="BG39" s="529"/>
      <c r="BH39" s="529"/>
      <c r="BI39" s="529"/>
      <c r="BJ39" s="529"/>
      <c r="BK39" s="529"/>
      <c r="BL39" s="529"/>
      <c r="BM39" s="529">
        <v>0</v>
      </c>
      <c r="BN39" s="529"/>
      <c r="BO39" s="529"/>
      <c r="BP39" s="529"/>
      <c r="BQ39" s="529"/>
      <c r="BR39" s="529"/>
      <c r="BS39" s="529"/>
      <c r="BT39" s="529"/>
      <c r="BU39" s="529">
        <v>0</v>
      </c>
      <c r="BV39" s="529"/>
      <c r="BW39" s="529"/>
      <c r="BX39" s="529"/>
      <c r="BY39" s="529"/>
      <c r="BZ39" s="529"/>
      <c r="CA39" s="529"/>
      <c r="CB39" s="529"/>
    </row>
    <row r="40" spans="1:80" ht="15" customHeight="1">
      <c r="A40" s="530" t="s">
        <v>434</v>
      </c>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2"/>
      <c r="AO40" s="529">
        <v>0</v>
      </c>
      <c r="AP40" s="529"/>
      <c r="AQ40" s="529"/>
      <c r="AR40" s="529"/>
      <c r="AS40" s="529"/>
      <c r="AT40" s="529"/>
      <c r="AU40" s="529"/>
      <c r="AV40" s="529"/>
      <c r="AW40" s="529">
        <v>0</v>
      </c>
      <c r="AX40" s="529"/>
      <c r="AY40" s="529"/>
      <c r="AZ40" s="529"/>
      <c r="BA40" s="529"/>
      <c r="BB40" s="529"/>
      <c r="BC40" s="529"/>
      <c r="BD40" s="529"/>
      <c r="BE40" s="529">
        <v>0</v>
      </c>
      <c r="BF40" s="529"/>
      <c r="BG40" s="529"/>
      <c r="BH40" s="529"/>
      <c r="BI40" s="529"/>
      <c r="BJ40" s="529"/>
      <c r="BK40" s="529"/>
      <c r="BL40" s="529"/>
      <c r="BM40" s="529">
        <v>0</v>
      </c>
      <c r="BN40" s="529"/>
      <c r="BO40" s="529"/>
      <c r="BP40" s="529"/>
      <c r="BQ40" s="529"/>
      <c r="BR40" s="529"/>
      <c r="BS40" s="529"/>
      <c r="BT40" s="529"/>
      <c r="BU40" s="529">
        <v>0</v>
      </c>
      <c r="BV40" s="529"/>
      <c r="BW40" s="529"/>
      <c r="BX40" s="529"/>
      <c r="BY40" s="529"/>
      <c r="BZ40" s="529"/>
      <c r="CA40" s="529"/>
      <c r="CB40" s="529"/>
    </row>
    <row r="41" spans="1:80" ht="15" customHeight="1">
      <c r="A41" s="530" t="s">
        <v>42</v>
      </c>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2"/>
      <c r="AO41" s="529">
        <v>0</v>
      </c>
      <c r="AP41" s="529"/>
      <c r="AQ41" s="529"/>
      <c r="AR41" s="529"/>
      <c r="AS41" s="529"/>
      <c r="AT41" s="529"/>
      <c r="AU41" s="529"/>
      <c r="AV41" s="529"/>
      <c r="AW41" s="529">
        <v>0</v>
      </c>
      <c r="AX41" s="529"/>
      <c r="AY41" s="529"/>
      <c r="AZ41" s="529"/>
      <c r="BA41" s="529"/>
      <c r="BB41" s="529"/>
      <c r="BC41" s="529"/>
      <c r="BD41" s="529"/>
      <c r="BE41" s="529">
        <v>0</v>
      </c>
      <c r="BF41" s="529"/>
      <c r="BG41" s="529"/>
      <c r="BH41" s="529"/>
      <c r="BI41" s="529"/>
      <c r="BJ41" s="529"/>
      <c r="BK41" s="529"/>
      <c r="BL41" s="529"/>
      <c r="BM41" s="529">
        <v>0</v>
      </c>
      <c r="BN41" s="529"/>
      <c r="BO41" s="529"/>
      <c r="BP41" s="529"/>
      <c r="BQ41" s="529"/>
      <c r="BR41" s="529"/>
      <c r="BS41" s="529"/>
      <c r="BT41" s="529"/>
      <c r="BU41" s="529">
        <v>0</v>
      </c>
      <c r="BV41" s="529"/>
      <c r="BW41" s="529"/>
      <c r="BX41" s="529"/>
      <c r="BY41" s="529"/>
      <c r="BZ41" s="529"/>
      <c r="CA41" s="529"/>
      <c r="CB41" s="529"/>
    </row>
    <row r="42" spans="1:80" ht="15" customHeight="1">
      <c r="A42" s="533" t="s">
        <v>435</v>
      </c>
      <c r="B42" s="534"/>
      <c r="C42" s="534"/>
      <c r="D42" s="534"/>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5"/>
      <c r="AO42" s="536">
        <v>0</v>
      </c>
      <c r="AP42" s="536"/>
      <c r="AQ42" s="536"/>
      <c r="AR42" s="536"/>
      <c r="AS42" s="536"/>
      <c r="AT42" s="536"/>
      <c r="AU42" s="536"/>
      <c r="AV42" s="536"/>
      <c r="AW42" s="536">
        <v>2</v>
      </c>
      <c r="AX42" s="536"/>
      <c r="AY42" s="536"/>
      <c r="AZ42" s="536"/>
      <c r="BA42" s="536"/>
      <c r="BB42" s="536"/>
      <c r="BC42" s="536"/>
      <c r="BD42" s="536"/>
      <c r="BE42" s="536">
        <v>2</v>
      </c>
      <c r="BF42" s="536"/>
      <c r="BG42" s="536"/>
      <c r="BH42" s="536"/>
      <c r="BI42" s="536"/>
      <c r="BJ42" s="536"/>
      <c r="BK42" s="536"/>
      <c r="BL42" s="536"/>
      <c r="BM42" s="536">
        <v>2</v>
      </c>
      <c r="BN42" s="536"/>
      <c r="BO42" s="536"/>
      <c r="BP42" s="536"/>
      <c r="BQ42" s="536"/>
      <c r="BR42" s="536"/>
      <c r="BS42" s="536"/>
      <c r="BT42" s="536"/>
      <c r="BU42" s="536">
        <v>2</v>
      </c>
      <c r="BV42" s="536"/>
      <c r="BW42" s="536"/>
      <c r="BX42" s="536"/>
      <c r="BY42" s="536"/>
      <c r="BZ42" s="536"/>
      <c r="CA42" s="536"/>
      <c r="CB42" s="536"/>
    </row>
    <row r="43" spans="1:80" ht="15" customHeight="1">
      <c r="A43" s="530" t="s">
        <v>23</v>
      </c>
      <c r="B43" s="531"/>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2"/>
      <c r="AO43" s="529">
        <v>1</v>
      </c>
      <c r="AP43" s="529"/>
      <c r="AQ43" s="529"/>
      <c r="AR43" s="529"/>
      <c r="AS43" s="529"/>
      <c r="AT43" s="529"/>
      <c r="AU43" s="529"/>
      <c r="AV43" s="529"/>
      <c r="AW43" s="529">
        <v>1</v>
      </c>
      <c r="AX43" s="529"/>
      <c r="AY43" s="529"/>
      <c r="AZ43" s="529"/>
      <c r="BA43" s="529"/>
      <c r="BB43" s="529"/>
      <c r="BC43" s="529"/>
      <c r="BD43" s="529"/>
      <c r="BE43" s="529">
        <v>1</v>
      </c>
      <c r="BF43" s="529"/>
      <c r="BG43" s="529"/>
      <c r="BH43" s="529"/>
      <c r="BI43" s="529"/>
      <c r="BJ43" s="529"/>
      <c r="BK43" s="529"/>
      <c r="BL43" s="529"/>
      <c r="BM43" s="529">
        <v>1</v>
      </c>
      <c r="BN43" s="529"/>
      <c r="BO43" s="529"/>
      <c r="BP43" s="529"/>
      <c r="BQ43" s="529"/>
      <c r="BR43" s="529"/>
      <c r="BS43" s="529"/>
      <c r="BT43" s="529"/>
      <c r="BU43" s="529">
        <v>1</v>
      </c>
      <c r="BV43" s="529"/>
      <c r="BW43" s="529"/>
      <c r="BX43" s="529"/>
      <c r="BY43" s="529"/>
      <c r="BZ43" s="529"/>
      <c r="CA43" s="529"/>
      <c r="CB43" s="529"/>
    </row>
    <row r="44" spans="1:80" ht="15" customHeight="1">
      <c r="A44" s="530" t="s">
        <v>426</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2"/>
      <c r="AO44" s="529">
        <v>0</v>
      </c>
      <c r="AP44" s="529"/>
      <c r="AQ44" s="529"/>
      <c r="AR44" s="529"/>
      <c r="AS44" s="529"/>
      <c r="AT44" s="529"/>
      <c r="AU44" s="529"/>
      <c r="AV44" s="529"/>
      <c r="AW44" s="529">
        <v>0</v>
      </c>
      <c r="AX44" s="529"/>
      <c r="AY44" s="529"/>
      <c r="AZ44" s="529"/>
      <c r="BA44" s="529"/>
      <c r="BB44" s="529"/>
      <c r="BC44" s="529"/>
      <c r="BD44" s="529"/>
      <c r="BE44" s="529">
        <v>0</v>
      </c>
      <c r="BF44" s="529"/>
      <c r="BG44" s="529"/>
      <c r="BH44" s="529"/>
      <c r="BI44" s="529"/>
      <c r="BJ44" s="529"/>
      <c r="BK44" s="529"/>
      <c r="BL44" s="529"/>
      <c r="BM44" s="529">
        <v>0</v>
      </c>
      <c r="BN44" s="529"/>
      <c r="BO44" s="529"/>
      <c r="BP44" s="529"/>
      <c r="BQ44" s="529"/>
      <c r="BR44" s="529"/>
      <c r="BS44" s="529"/>
      <c r="BT44" s="529"/>
      <c r="BU44" s="529">
        <v>0</v>
      </c>
      <c r="BV44" s="529"/>
      <c r="BW44" s="529"/>
      <c r="BX44" s="529"/>
      <c r="BY44" s="529"/>
      <c r="BZ44" s="529"/>
      <c r="CA44" s="529"/>
      <c r="CB44" s="529"/>
    </row>
    <row r="45" spans="1:80" ht="15" customHeight="1">
      <c r="A45" s="530" t="s">
        <v>427</v>
      </c>
      <c r="B45" s="531"/>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2"/>
      <c r="AO45" s="529">
        <v>0</v>
      </c>
      <c r="AP45" s="529"/>
      <c r="AQ45" s="529"/>
      <c r="AR45" s="529"/>
      <c r="AS45" s="529"/>
      <c r="AT45" s="529"/>
      <c r="AU45" s="529"/>
      <c r="AV45" s="529"/>
      <c r="AW45" s="529">
        <v>0</v>
      </c>
      <c r="AX45" s="529"/>
      <c r="AY45" s="529"/>
      <c r="AZ45" s="529"/>
      <c r="BA45" s="529"/>
      <c r="BB45" s="529"/>
      <c r="BC45" s="529"/>
      <c r="BD45" s="529"/>
      <c r="BE45" s="529">
        <v>0</v>
      </c>
      <c r="BF45" s="529"/>
      <c r="BG45" s="529"/>
      <c r="BH45" s="529"/>
      <c r="BI45" s="529"/>
      <c r="BJ45" s="529"/>
      <c r="BK45" s="529"/>
      <c r="BL45" s="529"/>
      <c r="BM45" s="529">
        <v>0</v>
      </c>
      <c r="BN45" s="529"/>
      <c r="BO45" s="529"/>
      <c r="BP45" s="529"/>
      <c r="BQ45" s="529"/>
      <c r="BR45" s="529"/>
      <c r="BS45" s="529"/>
      <c r="BT45" s="529"/>
      <c r="BU45" s="529">
        <v>0</v>
      </c>
      <c r="BV45" s="529"/>
      <c r="BW45" s="529"/>
      <c r="BX45" s="529"/>
      <c r="BY45" s="529"/>
      <c r="BZ45" s="529"/>
      <c r="CA45" s="529"/>
      <c r="CB45" s="529"/>
    </row>
    <row r="46" spans="1:80" ht="15" customHeight="1">
      <c r="A46" s="530" t="s">
        <v>428</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2"/>
      <c r="AO46" s="529">
        <v>0</v>
      </c>
      <c r="AP46" s="529"/>
      <c r="AQ46" s="529"/>
      <c r="AR46" s="529"/>
      <c r="AS46" s="529"/>
      <c r="AT46" s="529"/>
      <c r="AU46" s="529"/>
      <c r="AV46" s="529"/>
      <c r="AW46" s="529">
        <v>0</v>
      </c>
      <c r="AX46" s="529"/>
      <c r="AY46" s="529"/>
      <c r="AZ46" s="529"/>
      <c r="BA46" s="529"/>
      <c r="BB46" s="529"/>
      <c r="BC46" s="529"/>
      <c r="BD46" s="529"/>
      <c r="BE46" s="529">
        <v>0</v>
      </c>
      <c r="BF46" s="529"/>
      <c r="BG46" s="529"/>
      <c r="BH46" s="529"/>
      <c r="BI46" s="529"/>
      <c r="BJ46" s="529"/>
      <c r="BK46" s="529"/>
      <c r="BL46" s="529"/>
      <c r="BM46" s="529">
        <v>0</v>
      </c>
      <c r="BN46" s="529"/>
      <c r="BO46" s="529"/>
      <c r="BP46" s="529"/>
      <c r="BQ46" s="529"/>
      <c r="BR46" s="529"/>
      <c r="BS46" s="529"/>
      <c r="BT46" s="529"/>
      <c r="BU46" s="529">
        <v>0</v>
      </c>
      <c r="BV46" s="529"/>
      <c r="BW46" s="529"/>
      <c r="BX46" s="529"/>
      <c r="BY46" s="529"/>
      <c r="BZ46" s="529"/>
      <c r="CA46" s="529"/>
      <c r="CB46" s="529"/>
    </row>
    <row r="47" spans="1:80" ht="15" customHeight="1">
      <c r="A47" s="530" t="s">
        <v>436</v>
      </c>
      <c r="B47" s="531"/>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2"/>
      <c r="AO47" s="529">
        <v>0</v>
      </c>
      <c r="AP47" s="529"/>
      <c r="AQ47" s="529"/>
      <c r="AR47" s="529"/>
      <c r="AS47" s="529"/>
      <c r="AT47" s="529"/>
      <c r="AU47" s="529"/>
      <c r="AV47" s="529"/>
      <c r="AW47" s="529">
        <v>0</v>
      </c>
      <c r="AX47" s="529"/>
      <c r="AY47" s="529"/>
      <c r="AZ47" s="529"/>
      <c r="BA47" s="529"/>
      <c r="BB47" s="529"/>
      <c r="BC47" s="529"/>
      <c r="BD47" s="529"/>
      <c r="BE47" s="529">
        <v>0</v>
      </c>
      <c r="BF47" s="529"/>
      <c r="BG47" s="529"/>
      <c r="BH47" s="529"/>
      <c r="BI47" s="529"/>
      <c r="BJ47" s="529"/>
      <c r="BK47" s="529"/>
      <c r="BL47" s="529"/>
      <c r="BM47" s="529">
        <v>0</v>
      </c>
      <c r="BN47" s="529"/>
      <c r="BO47" s="529"/>
      <c r="BP47" s="529"/>
      <c r="BQ47" s="529"/>
      <c r="BR47" s="529"/>
      <c r="BS47" s="529"/>
      <c r="BT47" s="529"/>
      <c r="BU47" s="529">
        <v>0</v>
      </c>
      <c r="BV47" s="529"/>
      <c r="BW47" s="529"/>
      <c r="BX47" s="529"/>
      <c r="BY47" s="529"/>
      <c r="BZ47" s="529"/>
      <c r="CA47" s="529"/>
      <c r="CB47" s="529"/>
    </row>
    <row r="48" spans="1:80" ht="15" customHeight="1">
      <c r="A48" s="530" t="s">
        <v>437</v>
      </c>
      <c r="B48" s="531"/>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2"/>
      <c r="AO48" s="529">
        <v>0</v>
      </c>
      <c r="AP48" s="529"/>
      <c r="AQ48" s="529"/>
      <c r="AR48" s="529"/>
      <c r="AS48" s="529"/>
      <c r="AT48" s="529"/>
      <c r="AU48" s="529"/>
      <c r="AV48" s="529"/>
      <c r="AW48" s="529">
        <v>0</v>
      </c>
      <c r="AX48" s="529"/>
      <c r="AY48" s="529"/>
      <c r="AZ48" s="529"/>
      <c r="BA48" s="529"/>
      <c r="BB48" s="529"/>
      <c r="BC48" s="529"/>
      <c r="BD48" s="529"/>
      <c r="BE48" s="529">
        <v>0</v>
      </c>
      <c r="BF48" s="529"/>
      <c r="BG48" s="529"/>
      <c r="BH48" s="529"/>
      <c r="BI48" s="529"/>
      <c r="BJ48" s="529"/>
      <c r="BK48" s="529"/>
      <c r="BL48" s="529"/>
      <c r="BM48" s="529">
        <v>0</v>
      </c>
      <c r="BN48" s="529"/>
      <c r="BO48" s="529"/>
      <c r="BP48" s="529"/>
      <c r="BQ48" s="529"/>
      <c r="BR48" s="529"/>
      <c r="BS48" s="529"/>
      <c r="BT48" s="529"/>
      <c r="BU48" s="529">
        <v>0</v>
      </c>
      <c r="BV48" s="529"/>
      <c r="BW48" s="529"/>
      <c r="BX48" s="529"/>
      <c r="BY48" s="529"/>
      <c r="BZ48" s="529"/>
      <c r="CA48" s="529"/>
      <c r="CB48" s="529"/>
    </row>
    <row r="49" spans="1:80" ht="15" customHeight="1">
      <c r="A49" s="530" t="s">
        <v>438</v>
      </c>
      <c r="B49" s="531"/>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2"/>
      <c r="AO49" s="529">
        <v>0</v>
      </c>
      <c r="AP49" s="529"/>
      <c r="AQ49" s="529"/>
      <c r="AR49" s="529"/>
      <c r="AS49" s="529"/>
      <c r="AT49" s="529"/>
      <c r="AU49" s="529"/>
      <c r="AV49" s="529"/>
      <c r="AW49" s="529">
        <v>0</v>
      </c>
      <c r="AX49" s="529"/>
      <c r="AY49" s="529"/>
      <c r="AZ49" s="529"/>
      <c r="BA49" s="529"/>
      <c r="BB49" s="529"/>
      <c r="BC49" s="529"/>
      <c r="BD49" s="529"/>
      <c r="BE49" s="529">
        <v>0</v>
      </c>
      <c r="BF49" s="529"/>
      <c r="BG49" s="529"/>
      <c r="BH49" s="529"/>
      <c r="BI49" s="529"/>
      <c r="BJ49" s="529"/>
      <c r="BK49" s="529"/>
      <c r="BL49" s="529"/>
      <c r="BM49" s="529">
        <v>0</v>
      </c>
      <c r="BN49" s="529"/>
      <c r="BO49" s="529"/>
      <c r="BP49" s="529"/>
      <c r="BQ49" s="529"/>
      <c r="BR49" s="529"/>
      <c r="BS49" s="529"/>
      <c r="BT49" s="529"/>
      <c r="BU49" s="529">
        <v>0</v>
      </c>
      <c r="BV49" s="529"/>
      <c r="BW49" s="529"/>
      <c r="BX49" s="529"/>
      <c r="BY49" s="529"/>
      <c r="BZ49" s="529"/>
      <c r="CA49" s="529"/>
      <c r="CB49" s="529"/>
    </row>
    <row r="50" spans="1:80" ht="15" customHeight="1">
      <c r="A50" s="530" t="s">
        <v>433</v>
      </c>
      <c r="B50" s="531"/>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2"/>
      <c r="AO50" s="529">
        <v>30</v>
      </c>
      <c r="AP50" s="529"/>
      <c r="AQ50" s="529"/>
      <c r="AR50" s="529"/>
      <c r="AS50" s="529"/>
      <c r="AT50" s="529"/>
      <c r="AU50" s="529"/>
      <c r="AV50" s="529"/>
      <c r="AW50" s="529">
        <v>30</v>
      </c>
      <c r="AX50" s="529"/>
      <c r="AY50" s="529"/>
      <c r="AZ50" s="529"/>
      <c r="BA50" s="529"/>
      <c r="BB50" s="529"/>
      <c r="BC50" s="529"/>
      <c r="BD50" s="529"/>
      <c r="BE50" s="529">
        <v>30</v>
      </c>
      <c r="BF50" s="529"/>
      <c r="BG50" s="529"/>
      <c r="BH50" s="529"/>
      <c r="BI50" s="529"/>
      <c r="BJ50" s="529"/>
      <c r="BK50" s="529"/>
      <c r="BL50" s="529"/>
      <c r="BM50" s="529">
        <v>30</v>
      </c>
      <c r="BN50" s="529"/>
      <c r="BO50" s="529"/>
      <c r="BP50" s="529"/>
      <c r="BQ50" s="529"/>
      <c r="BR50" s="529"/>
      <c r="BS50" s="529"/>
      <c r="BT50" s="529"/>
      <c r="BU50" s="529">
        <v>29</v>
      </c>
      <c r="BV50" s="529"/>
      <c r="BW50" s="529"/>
      <c r="BX50" s="529"/>
      <c r="BY50" s="529"/>
      <c r="BZ50" s="529"/>
      <c r="CA50" s="529"/>
      <c r="CB50" s="529"/>
    </row>
    <row r="51" spans="1:80" ht="15" customHeight="1">
      <c r="A51" s="530" t="s">
        <v>439</v>
      </c>
      <c r="B51" s="531"/>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2"/>
      <c r="AO51" s="529">
        <v>0</v>
      </c>
      <c r="AP51" s="529"/>
      <c r="AQ51" s="529"/>
      <c r="AR51" s="529"/>
      <c r="AS51" s="529"/>
      <c r="AT51" s="529"/>
      <c r="AU51" s="529"/>
      <c r="AV51" s="529"/>
      <c r="AW51" s="529">
        <v>1.4999999999999999E-2</v>
      </c>
      <c r="AX51" s="529"/>
      <c r="AY51" s="529"/>
      <c r="AZ51" s="529"/>
      <c r="BA51" s="529"/>
      <c r="BB51" s="529"/>
      <c r="BC51" s="529"/>
      <c r="BD51" s="529"/>
      <c r="BE51" s="529">
        <v>1.4999999999999999E-2</v>
      </c>
      <c r="BF51" s="529"/>
      <c r="BG51" s="529"/>
      <c r="BH51" s="529"/>
      <c r="BI51" s="529"/>
      <c r="BJ51" s="529"/>
      <c r="BK51" s="529"/>
      <c r="BL51" s="529"/>
      <c r="BM51" s="529">
        <v>1.4999999999999999E-2</v>
      </c>
      <c r="BN51" s="529"/>
      <c r="BO51" s="529"/>
      <c r="BP51" s="529"/>
      <c r="BQ51" s="529"/>
      <c r="BR51" s="529"/>
      <c r="BS51" s="529"/>
      <c r="BT51" s="529"/>
      <c r="BU51" s="529">
        <v>1.4999999999999999E-2</v>
      </c>
      <c r="BV51" s="529"/>
      <c r="BW51" s="529"/>
      <c r="BX51" s="529"/>
      <c r="BY51" s="529"/>
      <c r="BZ51" s="529"/>
      <c r="CA51" s="529"/>
      <c r="CB51" s="529"/>
    </row>
    <row r="52" spans="1:80" ht="15" customHeight="1">
      <c r="A52" s="530" t="s">
        <v>440</v>
      </c>
      <c r="B52" s="531"/>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2"/>
      <c r="AO52" s="529">
        <v>0</v>
      </c>
      <c r="AP52" s="529"/>
      <c r="AQ52" s="529"/>
      <c r="AR52" s="529"/>
      <c r="AS52" s="529"/>
      <c r="AT52" s="529"/>
      <c r="AU52" s="529"/>
      <c r="AV52" s="529"/>
      <c r="AW52" s="529">
        <v>1.4999999999999999E-2</v>
      </c>
      <c r="AX52" s="529"/>
      <c r="AY52" s="529"/>
      <c r="AZ52" s="529"/>
      <c r="BA52" s="529"/>
      <c r="BB52" s="529"/>
      <c r="BC52" s="529"/>
      <c r="BD52" s="529"/>
      <c r="BE52" s="529">
        <v>1.4999999999999999E-2</v>
      </c>
      <c r="BF52" s="529"/>
      <c r="BG52" s="529"/>
      <c r="BH52" s="529"/>
      <c r="BI52" s="529"/>
      <c r="BJ52" s="529"/>
      <c r="BK52" s="529"/>
      <c r="BL52" s="529"/>
      <c r="BM52" s="529">
        <v>1.4999999999999999E-2</v>
      </c>
      <c r="BN52" s="529"/>
      <c r="BO52" s="529"/>
      <c r="BP52" s="529"/>
      <c r="BQ52" s="529"/>
      <c r="BR52" s="529"/>
      <c r="BS52" s="529"/>
      <c r="BT52" s="529"/>
      <c r="BU52" s="529">
        <v>1.4999999999999999E-2</v>
      </c>
      <c r="BV52" s="529"/>
      <c r="BW52" s="529"/>
      <c r="BX52" s="529"/>
      <c r="BY52" s="529"/>
      <c r="BZ52" s="529"/>
      <c r="CA52" s="529"/>
      <c r="CB52" s="529"/>
    </row>
    <row r="53" spans="1:80" ht="15" customHeight="1">
      <c r="A53" s="530" t="s">
        <v>441</v>
      </c>
      <c r="B53" s="531"/>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2"/>
      <c r="AO53" s="529">
        <v>0</v>
      </c>
      <c r="AP53" s="529"/>
      <c r="AQ53" s="529"/>
      <c r="AR53" s="529"/>
      <c r="AS53" s="529"/>
      <c r="AT53" s="529"/>
      <c r="AU53" s="529"/>
      <c r="AV53" s="529"/>
      <c r="AW53" s="529">
        <v>0</v>
      </c>
      <c r="AX53" s="529"/>
      <c r="AY53" s="529"/>
      <c r="AZ53" s="529"/>
      <c r="BA53" s="529"/>
      <c r="BB53" s="529"/>
      <c r="BC53" s="529"/>
      <c r="BD53" s="529"/>
      <c r="BE53" s="529">
        <v>0</v>
      </c>
      <c r="BF53" s="529"/>
      <c r="BG53" s="529"/>
      <c r="BH53" s="529"/>
      <c r="BI53" s="529"/>
      <c r="BJ53" s="529"/>
      <c r="BK53" s="529"/>
      <c r="BL53" s="529"/>
      <c r="BM53" s="529">
        <v>0</v>
      </c>
      <c r="BN53" s="529"/>
      <c r="BO53" s="529"/>
      <c r="BP53" s="529"/>
      <c r="BQ53" s="529"/>
      <c r="BR53" s="529"/>
      <c r="BS53" s="529"/>
      <c r="BT53" s="529"/>
      <c r="BU53" s="529">
        <v>0</v>
      </c>
      <c r="BV53" s="529"/>
      <c r="BW53" s="529"/>
      <c r="BX53" s="529"/>
      <c r="BY53" s="529"/>
      <c r="BZ53" s="529"/>
      <c r="CA53" s="529"/>
      <c r="CB53" s="529"/>
    </row>
    <row r="54" spans="1:80" ht="15" customHeight="1">
      <c r="A54" s="530" t="s">
        <v>42</v>
      </c>
      <c r="B54" s="531"/>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2"/>
      <c r="AO54" s="529">
        <v>0</v>
      </c>
      <c r="AP54" s="529"/>
      <c r="AQ54" s="529"/>
      <c r="AR54" s="529"/>
      <c r="AS54" s="529"/>
      <c r="AT54" s="529"/>
      <c r="AU54" s="529"/>
      <c r="AV54" s="529"/>
      <c r="AW54" s="529">
        <v>0</v>
      </c>
      <c r="AX54" s="529"/>
      <c r="AY54" s="529"/>
      <c r="AZ54" s="529"/>
      <c r="BA54" s="529"/>
      <c r="BB54" s="529"/>
      <c r="BC54" s="529"/>
      <c r="BD54" s="529"/>
      <c r="BE54" s="529">
        <v>0</v>
      </c>
      <c r="BF54" s="529"/>
      <c r="BG54" s="529"/>
      <c r="BH54" s="529"/>
      <c r="BI54" s="529"/>
      <c r="BJ54" s="529"/>
      <c r="BK54" s="529"/>
      <c r="BL54" s="529"/>
      <c r="BM54" s="529">
        <v>0</v>
      </c>
      <c r="BN54" s="529"/>
      <c r="BO54" s="529"/>
      <c r="BP54" s="529"/>
      <c r="BQ54" s="529"/>
      <c r="BR54" s="529"/>
      <c r="BS54" s="529"/>
      <c r="BT54" s="529"/>
      <c r="BU54" s="529">
        <v>0</v>
      </c>
      <c r="BV54" s="529"/>
      <c r="BW54" s="529"/>
      <c r="BX54" s="529"/>
      <c r="BY54" s="529"/>
      <c r="BZ54" s="529"/>
      <c r="CA54" s="529"/>
      <c r="CB54" s="529"/>
    </row>
    <row r="55" spans="1:80" ht="15" customHeight="1">
      <c r="A55" s="530" t="s">
        <v>429</v>
      </c>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2"/>
      <c r="AO55" s="529">
        <v>6</v>
      </c>
      <c r="AP55" s="529"/>
      <c r="AQ55" s="529"/>
      <c r="AR55" s="529"/>
      <c r="AS55" s="529"/>
      <c r="AT55" s="529"/>
      <c r="AU55" s="529"/>
      <c r="AV55" s="529"/>
      <c r="AW55" s="529">
        <v>5.91</v>
      </c>
      <c r="AX55" s="529"/>
      <c r="AY55" s="529"/>
      <c r="AZ55" s="529"/>
      <c r="BA55" s="529"/>
      <c r="BB55" s="529"/>
      <c r="BC55" s="529"/>
      <c r="BD55" s="529"/>
      <c r="BE55" s="529">
        <v>5.91</v>
      </c>
      <c r="BF55" s="529"/>
      <c r="BG55" s="529"/>
      <c r="BH55" s="529"/>
      <c r="BI55" s="529"/>
      <c r="BJ55" s="529"/>
      <c r="BK55" s="529"/>
      <c r="BL55" s="529"/>
      <c r="BM55" s="529">
        <v>5.91</v>
      </c>
      <c r="BN55" s="529"/>
      <c r="BO55" s="529"/>
      <c r="BP55" s="529"/>
      <c r="BQ55" s="529"/>
      <c r="BR55" s="529"/>
      <c r="BS55" s="529"/>
      <c r="BT55" s="529"/>
      <c r="BU55" s="529">
        <v>5.91</v>
      </c>
      <c r="BV55" s="529"/>
      <c r="BW55" s="529"/>
      <c r="BX55" s="529"/>
      <c r="BY55" s="529"/>
      <c r="BZ55" s="529"/>
      <c r="CA55" s="529"/>
      <c r="CB55" s="529"/>
    </row>
    <row r="56" spans="1:80" ht="15" customHeight="1">
      <c r="A56" s="530" t="s">
        <v>442</v>
      </c>
      <c r="B56" s="531"/>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2"/>
      <c r="AO56" s="529">
        <v>0</v>
      </c>
      <c r="AP56" s="529"/>
      <c r="AQ56" s="529"/>
      <c r="AR56" s="529"/>
      <c r="AS56" s="529"/>
      <c r="AT56" s="529"/>
      <c r="AU56" s="529"/>
      <c r="AV56" s="529"/>
      <c r="AW56" s="529">
        <v>0</v>
      </c>
      <c r="AX56" s="529"/>
      <c r="AY56" s="529"/>
      <c r="AZ56" s="529"/>
      <c r="BA56" s="529"/>
      <c r="BB56" s="529"/>
      <c r="BC56" s="529"/>
      <c r="BD56" s="529"/>
      <c r="BE56" s="529">
        <v>0</v>
      </c>
      <c r="BF56" s="529"/>
      <c r="BG56" s="529"/>
      <c r="BH56" s="529"/>
      <c r="BI56" s="529"/>
      <c r="BJ56" s="529"/>
      <c r="BK56" s="529"/>
      <c r="BL56" s="529"/>
      <c r="BM56" s="529">
        <v>0</v>
      </c>
      <c r="BN56" s="529"/>
      <c r="BO56" s="529"/>
      <c r="BP56" s="529"/>
      <c r="BQ56" s="529"/>
      <c r="BR56" s="529"/>
      <c r="BS56" s="529"/>
      <c r="BT56" s="529"/>
      <c r="BU56" s="529">
        <v>0</v>
      </c>
      <c r="BV56" s="529"/>
      <c r="BW56" s="529"/>
      <c r="BX56" s="529"/>
      <c r="BY56" s="529"/>
      <c r="BZ56" s="529"/>
      <c r="CA56" s="529"/>
      <c r="CB56" s="529"/>
    </row>
    <row r="57" spans="1:80" ht="12.75" customHeight="1">
      <c r="A57" s="511" t="s">
        <v>443</v>
      </c>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3"/>
      <c r="AO57" s="514">
        <v>1.01</v>
      </c>
      <c r="AP57" s="515"/>
      <c r="AQ57" s="515"/>
      <c r="AR57" s="515"/>
      <c r="AS57" s="515"/>
      <c r="AT57" s="515"/>
      <c r="AU57" s="515"/>
      <c r="AV57" s="516"/>
      <c r="AW57" s="514">
        <v>1.01</v>
      </c>
      <c r="AX57" s="515"/>
      <c r="AY57" s="515"/>
      <c r="AZ57" s="515"/>
      <c r="BA57" s="515"/>
      <c r="BB57" s="515"/>
      <c r="BC57" s="515"/>
      <c r="BD57" s="516"/>
      <c r="BE57" s="514">
        <v>1.01</v>
      </c>
      <c r="BF57" s="515"/>
      <c r="BG57" s="515"/>
      <c r="BH57" s="515"/>
      <c r="BI57" s="515"/>
      <c r="BJ57" s="515"/>
      <c r="BK57" s="515"/>
      <c r="BL57" s="516"/>
      <c r="BM57" s="514">
        <v>1.01</v>
      </c>
      <c r="BN57" s="515"/>
      <c r="BO57" s="515"/>
      <c r="BP57" s="515"/>
      <c r="BQ57" s="515"/>
      <c r="BR57" s="515"/>
      <c r="BS57" s="515"/>
      <c r="BT57" s="516"/>
      <c r="BU57" s="514">
        <v>1.01</v>
      </c>
      <c r="BV57" s="515"/>
      <c r="BW57" s="515"/>
      <c r="BX57" s="515"/>
      <c r="BY57" s="515"/>
      <c r="BZ57" s="515"/>
      <c r="CA57" s="515"/>
      <c r="CB57" s="516"/>
    </row>
    <row r="58" spans="1:80" ht="12.75" customHeight="1">
      <c r="A58" s="523" t="s">
        <v>444</v>
      </c>
      <c r="B58" s="524"/>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5"/>
      <c r="AO58" s="517"/>
      <c r="AP58" s="518"/>
      <c r="AQ58" s="518"/>
      <c r="AR58" s="518"/>
      <c r="AS58" s="518"/>
      <c r="AT58" s="518"/>
      <c r="AU58" s="518"/>
      <c r="AV58" s="519"/>
      <c r="AW58" s="517"/>
      <c r="AX58" s="518"/>
      <c r="AY58" s="518"/>
      <c r="AZ58" s="518"/>
      <c r="BA58" s="518"/>
      <c r="BB58" s="518"/>
      <c r="BC58" s="518"/>
      <c r="BD58" s="519"/>
      <c r="BE58" s="517"/>
      <c r="BF58" s="518"/>
      <c r="BG58" s="518"/>
      <c r="BH58" s="518"/>
      <c r="BI58" s="518"/>
      <c r="BJ58" s="518"/>
      <c r="BK58" s="518"/>
      <c r="BL58" s="519"/>
      <c r="BM58" s="517"/>
      <c r="BN58" s="518"/>
      <c r="BO58" s="518"/>
      <c r="BP58" s="518"/>
      <c r="BQ58" s="518"/>
      <c r="BR58" s="518"/>
      <c r="BS58" s="518"/>
      <c r="BT58" s="519"/>
      <c r="BU58" s="517"/>
      <c r="BV58" s="518"/>
      <c r="BW58" s="518"/>
      <c r="BX58" s="518"/>
      <c r="BY58" s="518"/>
      <c r="BZ58" s="518"/>
      <c r="CA58" s="518"/>
      <c r="CB58" s="519"/>
    </row>
    <row r="59" spans="1:80" ht="12.75" customHeight="1">
      <c r="A59" s="526" t="s">
        <v>445</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8"/>
      <c r="AO59" s="520"/>
      <c r="AP59" s="521"/>
      <c r="AQ59" s="521"/>
      <c r="AR59" s="521"/>
      <c r="AS59" s="521"/>
      <c r="AT59" s="521"/>
      <c r="AU59" s="521"/>
      <c r="AV59" s="522"/>
      <c r="AW59" s="520"/>
      <c r="AX59" s="521"/>
      <c r="AY59" s="521"/>
      <c r="AZ59" s="521"/>
      <c r="BA59" s="521"/>
      <c r="BB59" s="521"/>
      <c r="BC59" s="521"/>
      <c r="BD59" s="522"/>
      <c r="BE59" s="520"/>
      <c r="BF59" s="521"/>
      <c r="BG59" s="521"/>
      <c r="BH59" s="521"/>
      <c r="BI59" s="521"/>
      <c r="BJ59" s="521"/>
      <c r="BK59" s="521"/>
      <c r="BL59" s="522"/>
      <c r="BM59" s="520"/>
      <c r="BN59" s="521"/>
      <c r="BO59" s="521"/>
      <c r="BP59" s="521"/>
      <c r="BQ59" s="521"/>
      <c r="BR59" s="521"/>
      <c r="BS59" s="521"/>
      <c r="BT59" s="522"/>
      <c r="BU59" s="520"/>
      <c r="BV59" s="521"/>
      <c r="BW59" s="521"/>
      <c r="BX59" s="521"/>
      <c r="BY59" s="521"/>
      <c r="BZ59" s="521"/>
      <c r="CA59" s="521"/>
      <c r="CB59" s="522"/>
    </row>
    <row r="63" spans="1:80" ht="15" customHeight="1">
      <c r="A63" s="359" t="s">
        <v>183</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t="s">
        <v>184</v>
      </c>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row>
    <row r="64" spans="1:80" s="199" customFormat="1" ht="10.5">
      <c r="A64" s="360" t="s">
        <v>185</v>
      </c>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t="s">
        <v>186</v>
      </c>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t="s">
        <v>187</v>
      </c>
      <c r="BK64" s="360"/>
      <c r="BL64" s="360"/>
      <c r="BM64" s="360"/>
      <c r="BN64" s="360"/>
      <c r="BO64" s="360"/>
      <c r="BP64" s="360"/>
      <c r="BQ64" s="360"/>
      <c r="BR64" s="360"/>
      <c r="BS64" s="360"/>
      <c r="BT64" s="360"/>
      <c r="BU64" s="360"/>
      <c r="BV64" s="360"/>
      <c r="BW64" s="360"/>
      <c r="BX64" s="360"/>
      <c r="BY64" s="360"/>
      <c r="BZ64" s="360"/>
      <c r="CA64" s="360"/>
      <c r="CB64" s="360"/>
    </row>
    <row r="72" spans="1:80" s="193" customFormat="1" ht="11.25" customHeight="1">
      <c r="A72" s="200"/>
      <c r="B72" s="200"/>
      <c r="C72" s="200"/>
      <c r="D72" s="200"/>
      <c r="E72" s="200"/>
      <c r="F72" s="200"/>
      <c r="G72" s="200"/>
      <c r="H72" s="200"/>
      <c r="I72" s="200"/>
      <c r="J72" s="200"/>
      <c r="K72" s="200"/>
      <c r="L72" s="200"/>
      <c r="M72" s="200"/>
      <c r="N72" s="200"/>
      <c r="O72" s="200"/>
      <c r="P72" s="200"/>
      <c r="Q72" s="200"/>
      <c r="R72" s="200"/>
    </row>
    <row r="73" spans="1:80" s="193" customFormat="1" ht="11.25" customHeight="1">
      <c r="A73" s="510" t="s">
        <v>446</v>
      </c>
      <c r="B73" s="510"/>
      <c r="C73" s="510"/>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0"/>
      <c r="AX73" s="510"/>
      <c r="AY73" s="510"/>
      <c r="AZ73" s="510"/>
      <c r="BA73" s="510"/>
      <c r="BB73" s="510"/>
      <c r="BC73" s="510"/>
      <c r="BD73" s="510"/>
      <c r="BE73" s="510"/>
      <c r="BF73" s="510"/>
      <c r="BG73" s="510"/>
      <c r="BH73" s="510"/>
      <c r="BI73" s="510"/>
      <c r="BJ73" s="510"/>
      <c r="BK73" s="510"/>
      <c r="BL73" s="510"/>
      <c r="BM73" s="510"/>
      <c r="BN73" s="510"/>
      <c r="BO73" s="510"/>
      <c r="BP73" s="510"/>
      <c r="BQ73" s="510"/>
      <c r="BR73" s="510"/>
      <c r="BS73" s="510"/>
      <c r="BT73" s="510"/>
      <c r="BU73" s="510"/>
      <c r="BV73" s="510"/>
      <c r="BW73" s="510"/>
      <c r="BX73" s="510"/>
      <c r="BY73" s="510"/>
      <c r="BZ73" s="510"/>
      <c r="CA73" s="510"/>
      <c r="CB73" s="510"/>
    </row>
    <row r="74" spans="1:80" s="193" customFormat="1" ht="11.25">
      <c r="A74" s="510"/>
      <c r="B74" s="510"/>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510"/>
      <c r="AP74" s="510"/>
      <c r="AQ74" s="510"/>
      <c r="AR74" s="510"/>
      <c r="AS74" s="510"/>
      <c r="AT74" s="510"/>
      <c r="AU74" s="510"/>
      <c r="AV74" s="510"/>
      <c r="AW74" s="510"/>
      <c r="AX74" s="510"/>
      <c r="AY74" s="510"/>
      <c r="AZ74" s="510"/>
      <c r="BA74" s="510"/>
      <c r="BB74" s="510"/>
      <c r="BC74" s="510"/>
      <c r="BD74" s="510"/>
      <c r="BE74" s="510"/>
      <c r="BF74" s="510"/>
      <c r="BG74" s="510"/>
      <c r="BH74" s="510"/>
      <c r="BI74" s="510"/>
      <c r="BJ74" s="510"/>
      <c r="BK74" s="510"/>
      <c r="BL74" s="510"/>
      <c r="BM74" s="510"/>
      <c r="BN74" s="510"/>
      <c r="BO74" s="510"/>
      <c r="BP74" s="510"/>
      <c r="BQ74" s="510"/>
      <c r="BR74" s="510"/>
      <c r="BS74" s="510"/>
      <c r="BT74" s="510"/>
      <c r="BU74" s="510"/>
      <c r="BV74" s="510"/>
      <c r="BW74" s="510"/>
      <c r="BX74" s="510"/>
      <c r="BY74" s="510"/>
      <c r="BZ74" s="510"/>
      <c r="CA74" s="510"/>
      <c r="CB74" s="510"/>
    </row>
    <row r="75" spans="1:80" s="193" customFormat="1" ht="11.25">
      <c r="A75" s="510" t="s">
        <v>447</v>
      </c>
      <c r="B75" s="510"/>
      <c r="C75" s="510"/>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0"/>
      <c r="BI75" s="510"/>
      <c r="BJ75" s="510"/>
      <c r="BK75" s="510"/>
      <c r="BL75" s="510"/>
      <c r="BM75" s="510"/>
      <c r="BN75" s="510"/>
      <c r="BO75" s="510"/>
      <c r="BP75" s="510"/>
      <c r="BQ75" s="510"/>
      <c r="BR75" s="510"/>
      <c r="BS75" s="510"/>
      <c r="BT75" s="510"/>
      <c r="BU75" s="510"/>
      <c r="BV75" s="510"/>
      <c r="BW75" s="510"/>
      <c r="BX75" s="510"/>
      <c r="BY75" s="510"/>
      <c r="BZ75" s="510"/>
      <c r="CA75" s="510"/>
      <c r="CB75" s="510"/>
    </row>
    <row r="76" spans="1:80" s="193" customFormat="1" ht="11.25">
      <c r="A76" s="510"/>
      <c r="B76" s="510"/>
      <c r="C76" s="510"/>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0"/>
      <c r="AY76" s="510"/>
      <c r="AZ76" s="510"/>
      <c r="BA76" s="510"/>
      <c r="BB76" s="510"/>
      <c r="BC76" s="510"/>
      <c r="BD76" s="510"/>
      <c r="BE76" s="510"/>
      <c r="BF76" s="510"/>
      <c r="BG76" s="510"/>
      <c r="BH76" s="510"/>
      <c r="BI76" s="510"/>
      <c r="BJ76" s="510"/>
      <c r="BK76" s="510"/>
      <c r="BL76" s="510"/>
      <c r="BM76" s="510"/>
      <c r="BN76" s="510"/>
      <c r="BO76" s="510"/>
      <c r="BP76" s="510"/>
      <c r="BQ76" s="510"/>
      <c r="BR76" s="510"/>
      <c r="BS76" s="510"/>
      <c r="BT76" s="510"/>
      <c r="BU76" s="510"/>
      <c r="BV76" s="510"/>
      <c r="BW76" s="510"/>
      <c r="BX76" s="510"/>
      <c r="BY76" s="510"/>
      <c r="BZ76" s="510"/>
      <c r="CA76" s="510"/>
      <c r="CB76" s="510"/>
    </row>
  </sheetData>
  <mergeCells count="298">
    <mergeCell ref="A6:CB6"/>
    <mergeCell ref="A7:CB7"/>
    <mergeCell ref="A8:CB8"/>
    <mergeCell ref="A9:CB9"/>
    <mergeCell ref="D11:BY11"/>
    <mergeCell ref="D12:BY12"/>
    <mergeCell ref="A15:AN15"/>
    <mergeCell ref="AO15:CB15"/>
    <mergeCell ref="A16:AN16"/>
    <mergeCell ref="AO16:AV18"/>
    <mergeCell ref="AW16:BD18"/>
    <mergeCell ref="BE16:BL18"/>
    <mergeCell ref="BM16:BT18"/>
    <mergeCell ref="BU16:CB18"/>
    <mergeCell ref="A17:AN17"/>
    <mergeCell ref="A18:AN18"/>
    <mergeCell ref="BU19:CB19"/>
    <mergeCell ref="A20:E20"/>
    <mergeCell ref="F20:AN20"/>
    <mergeCell ref="AO20:AV20"/>
    <mergeCell ref="AW20:BD20"/>
    <mergeCell ref="BE20:BL20"/>
    <mergeCell ref="BM20:BT20"/>
    <mergeCell ref="BU20:CB20"/>
    <mergeCell ref="A19:E19"/>
    <mergeCell ref="F19:AN19"/>
    <mergeCell ref="AO19:AV19"/>
    <mergeCell ref="AW19:BD19"/>
    <mergeCell ref="BE19:BL19"/>
    <mergeCell ref="BM19:BT19"/>
    <mergeCell ref="BU21:CB21"/>
    <mergeCell ref="A22:E22"/>
    <mergeCell ref="F22:AN22"/>
    <mergeCell ref="AO22:AV22"/>
    <mergeCell ref="AW22:BD22"/>
    <mergeCell ref="BE22:BL22"/>
    <mergeCell ref="BM22:BT22"/>
    <mergeCell ref="BU22:CB22"/>
    <mergeCell ref="A21:E21"/>
    <mergeCell ref="F21:AN21"/>
    <mergeCell ref="AO21:AV21"/>
    <mergeCell ref="AW21:BD21"/>
    <mergeCell ref="BE21:BL21"/>
    <mergeCell ref="BM21:BT21"/>
    <mergeCell ref="BU23:CB23"/>
    <mergeCell ref="A24:E24"/>
    <mergeCell ref="F24:AN24"/>
    <mergeCell ref="AO24:AV24"/>
    <mergeCell ref="AW24:BD24"/>
    <mergeCell ref="BE24:BL24"/>
    <mergeCell ref="BM24:BT24"/>
    <mergeCell ref="BU24:CB24"/>
    <mergeCell ref="A23:E23"/>
    <mergeCell ref="F23:AN23"/>
    <mergeCell ref="AO23:AV23"/>
    <mergeCell ref="AW23:BD23"/>
    <mergeCell ref="BE23:BL23"/>
    <mergeCell ref="BM23:BT23"/>
    <mergeCell ref="BU25:CB25"/>
    <mergeCell ref="A26:E26"/>
    <mergeCell ref="F26:AN26"/>
    <mergeCell ref="AO26:AV26"/>
    <mergeCell ref="AW26:BD26"/>
    <mergeCell ref="BE26:BL26"/>
    <mergeCell ref="BM26:BT26"/>
    <mergeCell ref="BU26:CB26"/>
    <mergeCell ref="A25:E25"/>
    <mergeCell ref="F25:AN25"/>
    <mergeCell ref="AO25:AV25"/>
    <mergeCell ref="AW25:BD25"/>
    <mergeCell ref="BE25:BL25"/>
    <mergeCell ref="BM25:BT25"/>
    <mergeCell ref="BU27:CB27"/>
    <mergeCell ref="A28:E28"/>
    <mergeCell ref="F28:AN28"/>
    <mergeCell ref="AO28:AV28"/>
    <mergeCell ref="AW28:BD28"/>
    <mergeCell ref="BE28:BL28"/>
    <mergeCell ref="BM28:BT28"/>
    <mergeCell ref="BU28:CB28"/>
    <mergeCell ref="A27:E27"/>
    <mergeCell ref="F27:AN27"/>
    <mergeCell ref="AO27:AV27"/>
    <mergeCell ref="AW27:BD27"/>
    <mergeCell ref="BE27:BL27"/>
    <mergeCell ref="BM27:BT27"/>
    <mergeCell ref="BU29:CB29"/>
    <mergeCell ref="A30:E30"/>
    <mergeCell ref="F30:AN30"/>
    <mergeCell ref="AO30:AV30"/>
    <mergeCell ref="AW30:BD30"/>
    <mergeCell ref="BE30:BL30"/>
    <mergeCell ref="BM30:BT30"/>
    <mergeCell ref="BU30:CB30"/>
    <mergeCell ref="A29:E29"/>
    <mergeCell ref="F29:AN29"/>
    <mergeCell ref="AO29:AV29"/>
    <mergeCell ref="AW29:BD29"/>
    <mergeCell ref="BE29:BL29"/>
    <mergeCell ref="BM29:BT29"/>
    <mergeCell ref="BU31:CB31"/>
    <mergeCell ref="A32:E32"/>
    <mergeCell ref="F32:AN32"/>
    <mergeCell ref="AO32:AV32"/>
    <mergeCell ref="AW32:BD32"/>
    <mergeCell ref="BE32:BL32"/>
    <mergeCell ref="BM32:BT32"/>
    <mergeCell ref="BU32:CB32"/>
    <mergeCell ref="A31:E31"/>
    <mergeCell ref="F31:AN31"/>
    <mergeCell ref="AO31:AV31"/>
    <mergeCell ref="AW31:BD31"/>
    <mergeCell ref="BE31:BL31"/>
    <mergeCell ref="BM31:BT31"/>
    <mergeCell ref="BU33:CB33"/>
    <mergeCell ref="A34:E34"/>
    <mergeCell ref="F34:AN34"/>
    <mergeCell ref="AO34:AV34"/>
    <mergeCell ref="AW34:BD34"/>
    <mergeCell ref="BE34:BL34"/>
    <mergeCell ref="BM34:BT34"/>
    <mergeCell ref="BU34:CB34"/>
    <mergeCell ref="A33:E33"/>
    <mergeCell ref="F33:AN33"/>
    <mergeCell ref="AO33:AV33"/>
    <mergeCell ref="AW33:BD33"/>
    <mergeCell ref="BE33:BL33"/>
    <mergeCell ref="BM33:BT33"/>
    <mergeCell ref="BU35:CB35"/>
    <mergeCell ref="A36:E36"/>
    <mergeCell ref="F36:AN36"/>
    <mergeCell ref="AO36:AV36"/>
    <mergeCell ref="AW36:BD36"/>
    <mergeCell ref="BE36:BL36"/>
    <mergeCell ref="BM36:BT36"/>
    <mergeCell ref="BU36:CB36"/>
    <mergeCell ref="A35:E35"/>
    <mergeCell ref="F35:AN35"/>
    <mergeCell ref="AO35:AV35"/>
    <mergeCell ref="AW35:BD35"/>
    <mergeCell ref="BE35:BL35"/>
    <mergeCell ref="BM35:BT35"/>
    <mergeCell ref="BU37:CB37"/>
    <mergeCell ref="A38:E38"/>
    <mergeCell ref="F38:AN38"/>
    <mergeCell ref="AO38:AV38"/>
    <mergeCell ref="AW38:BD38"/>
    <mergeCell ref="BE38:BL38"/>
    <mergeCell ref="BM38:BT38"/>
    <mergeCell ref="BU38:CB38"/>
    <mergeCell ref="A37:E37"/>
    <mergeCell ref="F37:AN37"/>
    <mergeCell ref="AO37:AV37"/>
    <mergeCell ref="AW37:BD37"/>
    <mergeCell ref="BE37:BL37"/>
    <mergeCell ref="BM37:BT37"/>
    <mergeCell ref="BU39:CB39"/>
    <mergeCell ref="A40:E40"/>
    <mergeCell ref="F40:AN40"/>
    <mergeCell ref="AO40:AV40"/>
    <mergeCell ref="AW40:BD40"/>
    <mergeCell ref="BE40:BL40"/>
    <mergeCell ref="BM40:BT40"/>
    <mergeCell ref="BU40:CB40"/>
    <mergeCell ref="A39:E39"/>
    <mergeCell ref="F39:AN39"/>
    <mergeCell ref="AO39:AV39"/>
    <mergeCell ref="AW39:BD39"/>
    <mergeCell ref="BE39:BL39"/>
    <mergeCell ref="BM39:BT39"/>
    <mergeCell ref="BU41:CB41"/>
    <mergeCell ref="A42:E42"/>
    <mergeCell ref="F42:AN42"/>
    <mergeCell ref="AO42:AV42"/>
    <mergeCell ref="AW42:BD42"/>
    <mergeCell ref="BE42:BL42"/>
    <mergeCell ref="BM42:BT42"/>
    <mergeCell ref="BU42:CB42"/>
    <mergeCell ref="A41:E41"/>
    <mergeCell ref="F41:AN41"/>
    <mergeCell ref="AO41:AV41"/>
    <mergeCell ref="AW41:BD41"/>
    <mergeCell ref="BE41:BL41"/>
    <mergeCell ref="BM41:BT41"/>
    <mergeCell ref="BU43:CB43"/>
    <mergeCell ref="A44:E44"/>
    <mergeCell ref="F44:AN44"/>
    <mergeCell ref="AO44:AV44"/>
    <mergeCell ref="AW44:BD44"/>
    <mergeCell ref="BE44:BL44"/>
    <mergeCell ref="BM44:BT44"/>
    <mergeCell ref="BU44:CB44"/>
    <mergeCell ref="A43:E43"/>
    <mergeCell ref="F43:AN43"/>
    <mergeCell ref="AO43:AV43"/>
    <mergeCell ref="AW43:BD43"/>
    <mergeCell ref="BE43:BL43"/>
    <mergeCell ref="BM43:BT43"/>
    <mergeCell ref="BU45:CB45"/>
    <mergeCell ref="A46:E46"/>
    <mergeCell ref="F46:AN46"/>
    <mergeCell ref="AO46:AV46"/>
    <mergeCell ref="AW46:BD46"/>
    <mergeCell ref="BE46:BL46"/>
    <mergeCell ref="BM46:BT46"/>
    <mergeCell ref="BU46:CB46"/>
    <mergeCell ref="A45:E45"/>
    <mergeCell ref="F45:AN45"/>
    <mergeCell ref="AO45:AV45"/>
    <mergeCell ref="AW45:BD45"/>
    <mergeCell ref="BE45:BL45"/>
    <mergeCell ref="BM45:BT45"/>
    <mergeCell ref="BU47:CB47"/>
    <mergeCell ref="A48:E48"/>
    <mergeCell ref="F48:AN48"/>
    <mergeCell ref="AO48:AV48"/>
    <mergeCell ref="AW48:BD48"/>
    <mergeCell ref="BE48:BL48"/>
    <mergeCell ref="BM48:BT48"/>
    <mergeCell ref="BU48:CB48"/>
    <mergeCell ref="A47:E47"/>
    <mergeCell ref="F47:AN47"/>
    <mergeCell ref="AO47:AV47"/>
    <mergeCell ref="AW47:BD47"/>
    <mergeCell ref="BE47:BL47"/>
    <mergeCell ref="BM47:BT47"/>
    <mergeCell ref="BU49:CB49"/>
    <mergeCell ref="A50:E50"/>
    <mergeCell ref="F50:AN50"/>
    <mergeCell ref="AO50:AV50"/>
    <mergeCell ref="AW50:BD50"/>
    <mergeCell ref="BE50:BL50"/>
    <mergeCell ref="BM50:BT50"/>
    <mergeCell ref="BU50:CB50"/>
    <mergeCell ref="A49:E49"/>
    <mergeCell ref="F49:AN49"/>
    <mergeCell ref="AO49:AV49"/>
    <mergeCell ref="AW49:BD49"/>
    <mergeCell ref="BE49:BL49"/>
    <mergeCell ref="BM49:BT49"/>
    <mergeCell ref="BU51:CB51"/>
    <mergeCell ref="A52:E52"/>
    <mergeCell ref="F52:AN52"/>
    <mergeCell ref="AO52:AV52"/>
    <mergeCell ref="AW52:BD52"/>
    <mergeCell ref="BE52:BL52"/>
    <mergeCell ref="BM52:BT52"/>
    <mergeCell ref="BU52:CB52"/>
    <mergeCell ref="A51:E51"/>
    <mergeCell ref="F51:AN51"/>
    <mergeCell ref="AO51:AV51"/>
    <mergeCell ref="AW51:BD51"/>
    <mergeCell ref="BE51:BL51"/>
    <mergeCell ref="BM51:BT51"/>
    <mergeCell ref="BU53:CB53"/>
    <mergeCell ref="A54:E54"/>
    <mergeCell ref="F54:AN54"/>
    <mergeCell ref="AO54:AV54"/>
    <mergeCell ref="AW54:BD54"/>
    <mergeCell ref="BE54:BL54"/>
    <mergeCell ref="BM54:BT54"/>
    <mergeCell ref="BU54:CB54"/>
    <mergeCell ref="A53:E53"/>
    <mergeCell ref="F53:AN53"/>
    <mergeCell ref="AO53:AV53"/>
    <mergeCell ref="AW53:BD53"/>
    <mergeCell ref="BE53:BL53"/>
    <mergeCell ref="BM53:BT53"/>
    <mergeCell ref="BU55:CB55"/>
    <mergeCell ref="A56:E56"/>
    <mergeCell ref="F56:AN56"/>
    <mergeCell ref="AO56:AV56"/>
    <mergeCell ref="AW56:BD56"/>
    <mergeCell ref="BE56:BL56"/>
    <mergeCell ref="BM56:BT56"/>
    <mergeCell ref="BU56:CB56"/>
    <mergeCell ref="A55:E55"/>
    <mergeCell ref="F55:AN55"/>
    <mergeCell ref="AO55:AV55"/>
    <mergeCell ref="AW55:BD55"/>
    <mergeCell ref="BE55:BL55"/>
    <mergeCell ref="BM55:BT55"/>
    <mergeCell ref="A73:CB74"/>
    <mergeCell ref="A75:CB76"/>
    <mergeCell ref="A63:AC63"/>
    <mergeCell ref="AD63:BI63"/>
    <mergeCell ref="BJ63:CB63"/>
    <mergeCell ref="A64:AC64"/>
    <mergeCell ref="AD64:BI64"/>
    <mergeCell ref="BJ64:CB64"/>
    <mergeCell ref="A57:AN57"/>
    <mergeCell ref="AO57:AV59"/>
    <mergeCell ref="AW57:BD59"/>
    <mergeCell ref="BE57:BL59"/>
    <mergeCell ref="BM57:BT59"/>
    <mergeCell ref="BU57:CB59"/>
    <mergeCell ref="A58:AN58"/>
    <mergeCell ref="A59:AN59"/>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BL34"/>
  <sheetViews>
    <sheetView topLeftCell="A13" workbookViewId="0">
      <selection activeCell="CI16" sqref="CI16"/>
    </sheetView>
  </sheetViews>
  <sheetFormatPr defaultColWidth="1.42578125" defaultRowHeight="15"/>
  <cols>
    <col min="1" max="16384" width="1.42578125" style="191"/>
  </cols>
  <sheetData>
    <row r="1" spans="1:64" s="180" customFormat="1" ht="11.25">
      <c r="BL1" s="181" t="s">
        <v>166</v>
      </c>
    </row>
    <row r="2" spans="1:64" s="180" customFormat="1" ht="11.25">
      <c r="BL2" s="181" t="s">
        <v>167</v>
      </c>
    </row>
    <row r="3" spans="1:64" s="182" customFormat="1" ht="15.75"/>
    <row r="4" spans="1:64" s="182" customFormat="1" ht="15.75"/>
    <row r="5" spans="1:64" s="183" customFormat="1" ht="18.75">
      <c r="A5" s="324" t="s">
        <v>448</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row>
    <row r="6" spans="1:64" s="183" customFormat="1" ht="18.75">
      <c r="A6" s="324" t="s">
        <v>449</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row>
    <row r="7" spans="1:64" s="183" customFormat="1" ht="18.75">
      <c r="A7" s="324" t="s">
        <v>450</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row>
    <row r="8" spans="1:64" s="192" customFormat="1" ht="15.75">
      <c r="A8" s="182"/>
      <c r="B8" s="182"/>
      <c r="C8" s="182"/>
      <c r="D8" s="182"/>
      <c r="E8" s="182"/>
      <c r="F8" s="182"/>
      <c r="G8" s="182"/>
      <c r="H8" s="182"/>
      <c r="I8" s="182"/>
      <c r="J8" s="182"/>
      <c r="K8" s="182"/>
      <c r="L8" s="182"/>
      <c r="M8" s="182"/>
      <c r="N8" s="182"/>
      <c r="O8" s="182"/>
      <c r="P8" s="182"/>
      <c r="Q8" s="182"/>
      <c r="R8" s="182"/>
      <c r="S8" s="182"/>
      <c r="T8" s="182"/>
      <c r="U8" s="182"/>
      <c r="V8" s="555" t="s">
        <v>451</v>
      </c>
      <c r="W8" s="555"/>
      <c r="X8" s="555"/>
      <c r="Y8" s="555"/>
      <c r="Z8" s="555"/>
      <c r="AA8" s="555"/>
      <c r="AB8" s="555"/>
      <c r="AC8" s="555"/>
      <c r="AD8" s="555"/>
      <c r="AE8" s="555"/>
      <c r="AF8" s="555"/>
      <c r="AG8" s="555"/>
      <c r="AH8" s="555"/>
      <c r="AI8" s="555"/>
      <c r="AJ8" s="555"/>
      <c r="AK8" s="555"/>
      <c r="AL8" s="555"/>
      <c r="AM8" s="555"/>
      <c r="AN8" s="555"/>
      <c r="AO8" s="555"/>
      <c r="AP8" s="182"/>
      <c r="AQ8" s="182"/>
      <c r="AR8" s="182"/>
      <c r="AS8" s="182"/>
      <c r="AT8" s="182"/>
      <c r="AU8" s="182"/>
      <c r="AV8" s="182"/>
      <c r="AW8" s="182"/>
      <c r="AX8" s="182"/>
      <c r="AY8" s="182"/>
      <c r="AZ8" s="182"/>
      <c r="BA8" s="182"/>
      <c r="BB8" s="182"/>
      <c r="BC8" s="182"/>
      <c r="BD8" s="182"/>
      <c r="BE8" s="182"/>
      <c r="BF8" s="182"/>
      <c r="BG8" s="182"/>
      <c r="BH8" s="182"/>
      <c r="BI8" s="182"/>
      <c r="BJ8" s="182"/>
      <c r="BK8" s="182"/>
      <c r="BL8" s="182"/>
    </row>
    <row r="9" spans="1:64" s="192" customFormat="1" ht="15.75">
      <c r="A9" s="182"/>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row>
    <row r="10" spans="1:64" s="192" customFormat="1" ht="15.75">
      <c r="A10" s="182"/>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row>
    <row r="11" spans="1:64" s="184" customFormat="1" ht="18.75">
      <c r="A11" s="350" t="s">
        <v>0</v>
      </c>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row>
    <row r="12" spans="1:64" s="190" customFormat="1" ht="10.5">
      <c r="A12" s="351" t="s">
        <v>452</v>
      </c>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row>
    <row r="13" spans="1:64" s="182" customFormat="1" ht="15.75"/>
    <row r="14" spans="1:64" s="182" customFormat="1" ht="15.75"/>
    <row r="15" spans="1:64" s="182" customFormat="1" ht="15.75">
      <c r="A15" s="305" t="s">
        <v>232</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554" t="s">
        <v>453</v>
      </c>
      <c r="AV15" s="554"/>
      <c r="AW15" s="554"/>
      <c r="AX15" s="554"/>
      <c r="AY15" s="554"/>
      <c r="AZ15" s="554"/>
      <c r="BA15" s="554"/>
      <c r="BB15" s="554"/>
      <c r="BC15" s="554"/>
      <c r="BD15" s="554"/>
      <c r="BE15" s="554"/>
      <c r="BF15" s="554"/>
      <c r="BG15" s="554"/>
      <c r="BH15" s="554"/>
      <c r="BI15" s="554"/>
      <c r="BJ15" s="554"/>
      <c r="BK15" s="554"/>
      <c r="BL15" s="554"/>
    </row>
    <row r="16" spans="1:64" s="182" customFormat="1" ht="15.75">
      <c r="A16" s="305">
        <v>1</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554" t="s">
        <v>276</v>
      </c>
      <c r="AV16" s="554"/>
      <c r="AW16" s="554"/>
      <c r="AX16" s="554"/>
      <c r="AY16" s="554"/>
      <c r="AZ16" s="554"/>
      <c r="BA16" s="554"/>
      <c r="BB16" s="554"/>
      <c r="BC16" s="554"/>
      <c r="BD16" s="554"/>
      <c r="BE16" s="554"/>
      <c r="BF16" s="554"/>
      <c r="BG16" s="554"/>
      <c r="BH16" s="554"/>
      <c r="BI16" s="554"/>
      <c r="BJ16" s="554"/>
      <c r="BK16" s="554"/>
      <c r="BL16" s="554"/>
    </row>
    <row r="17" spans="1:64" s="182" customFormat="1" ht="15.75" customHeight="1">
      <c r="A17" s="352" t="s">
        <v>454</v>
      </c>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5"/>
      <c r="AU17" s="540">
        <v>0</v>
      </c>
      <c r="AV17" s="541"/>
      <c r="AW17" s="541"/>
      <c r="AX17" s="541"/>
      <c r="AY17" s="541"/>
      <c r="AZ17" s="541"/>
      <c r="BA17" s="541"/>
      <c r="BB17" s="541"/>
      <c r="BC17" s="541"/>
      <c r="BD17" s="541"/>
      <c r="BE17" s="541"/>
      <c r="BF17" s="541"/>
      <c r="BG17" s="541"/>
      <c r="BH17" s="541"/>
      <c r="BI17" s="541"/>
      <c r="BJ17" s="541"/>
      <c r="BK17" s="541"/>
      <c r="BL17" s="542"/>
    </row>
    <row r="18" spans="1:64" s="182" customFormat="1" ht="15.75" customHeight="1">
      <c r="A18" s="551" t="s">
        <v>455</v>
      </c>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3"/>
      <c r="AU18" s="548"/>
      <c r="AV18" s="549"/>
      <c r="AW18" s="549"/>
      <c r="AX18" s="549"/>
      <c r="AY18" s="549"/>
      <c r="AZ18" s="549"/>
      <c r="BA18" s="549"/>
      <c r="BB18" s="549"/>
      <c r="BC18" s="549"/>
      <c r="BD18" s="549"/>
      <c r="BE18" s="549"/>
      <c r="BF18" s="549"/>
      <c r="BG18" s="549"/>
      <c r="BH18" s="549"/>
      <c r="BI18" s="549"/>
      <c r="BJ18" s="549"/>
      <c r="BK18" s="549"/>
      <c r="BL18" s="550"/>
    </row>
    <row r="19" spans="1:64" s="182" customFormat="1" ht="15.75" customHeight="1">
      <c r="A19" s="551" t="s">
        <v>456</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3"/>
      <c r="AU19" s="548"/>
      <c r="AV19" s="549"/>
      <c r="AW19" s="549"/>
      <c r="AX19" s="549"/>
      <c r="AY19" s="549"/>
      <c r="AZ19" s="549"/>
      <c r="BA19" s="549"/>
      <c r="BB19" s="549"/>
      <c r="BC19" s="549"/>
      <c r="BD19" s="549"/>
      <c r="BE19" s="549"/>
      <c r="BF19" s="549"/>
      <c r="BG19" s="549"/>
      <c r="BH19" s="549"/>
      <c r="BI19" s="549"/>
      <c r="BJ19" s="549"/>
      <c r="BK19" s="549"/>
      <c r="BL19" s="550"/>
    </row>
    <row r="20" spans="1:64" s="182" customFormat="1" ht="15.75" customHeight="1">
      <c r="A20" s="551" t="s">
        <v>457</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3"/>
      <c r="AU20" s="548"/>
      <c r="AV20" s="549"/>
      <c r="AW20" s="549"/>
      <c r="AX20" s="549"/>
      <c r="AY20" s="549"/>
      <c r="AZ20" s="549"/>
      <c r="BA20" s="549"/>
      <c r="BB20" s="549"/>
      <c r="BC20" s="549"/>
      <c r="BD20" s="549"/>
      <c r="BE20" s="549"/>
      <c r="BF20" s="549"/>
      <c r="BG20" s="549"/>
      <c r="BH20" s="549"/>
      <c r="BI20" s="549"/>
      <c r="BJ20" s="549"/>
      <c r="BK20" s="549"/>
      <c r="BL20" s="550"/>
    </row>
    <row r="21" spans="1:64" s="182" customFormat="1" ht="15.75" customHeight="1">
      <c r="A21" s="343" t="s">
        <v>458</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543"/>
      <c r="AV21" s="544"/>
      <c r="AW21" s="544"/>
      <c r="AX21" s="544"/>
      <c r="AY21" s="544"/>
      <c r="AZ21" s="544"/>
      <c r="BA21" s="544"/>
      <c r="BB21" s="544"/>
      <c r="BC21" s="544"/>
      <c r="BD21" s="544"/>
      <c r="BE21" s="544"/>
      <c r="BF21" s="544"/>
      <c r="BG21" s="544"/>
      <c r="BH21" s="544"/>
      <c r="BI21" s="544"/>
      <c r="BJ21" s="544"/>
      <c r="BK21" s="544"/>
      <c r="BL21" s="545"/>
    </row>
    <row r="22" spans="1:64" s="182" customFormat="1" ht="15.75" customHeight="1">
      <c r="A22" s="547" t="s">
        <v>454</v>
      </c>
      <c r="B22" s="547"/>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0">
        <v>0</v>
      </c>
      <c r="AV22" s="541"/>
      <c r="AW22" s="541"/>
      <c r="AX22" s="541"/>
      <c r="AY22" s="541"/>
      <c r="AZ22" s="541"/>
      <c r="BA22" s="541"/>
      <c r="BB22" s="541"/>
      <c r="BC22" s="541"/>
      <c r="BD22" s="541"/>
      <c r="BE22" s="541"/>
      <c r="BF22" s="541"/>
      <c r="BG22" s="541"/>
      <c r="BH22" s="541"/>
      <c r="BI22" s="541"/>
      <c r="BJ22" s="541"/>
      <c r="BK22" s="541"/>
      <c r="BL22" s="542"/>
    </row>
    <row r="23" spans="1:64" s="182" customFormat="1" ht="15.75" customHeight="1">
      <c r="A23" s="551" t="s">
        <v>455</v>
      </c>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3"/>
      <c r="AU23" s="548"/>
      <c r="AV23" s="549"/>
      <c r="AW23" s="549"/>
      <c r="AX23" s="549"/>
      <c r="AY23" s="549"/>
      <c r="AZ23" s="549"/>
      <c r="BA23" s="549"/>
      <c r="BB23" s="549"/>
      <c r="BC23" s="549"/>
      <c r="BD23" s="549"/>
      <c r="BE23" s="549"/>
      <c r="BF23" s="549"/>
      <c r="BG23" s="549"/>
      <c r="BH23" s="549"/>
      <c r="BI23" s="549"/>
      <c r="BJ23" s="549"/>
      <c r="BK23" s="549"/>
      <c r="BL23" s="550"/>
    </row>
    <row r="24" spans="1:64" s="182" customFormat="1" ht="15.75" customHeight="1">
      <c r="A24" s="551" t="s">
        <v>456</v>
      </c>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3"/>
      <c r="AU24" s="548"/>
      <c r="AV24" s="549"/>
      <c r="AW24" s="549"/>
      <c r="AX24" s="549"/>
      <c r="AY24" s="549"/>
      <c r="AZ24" s="549"/>
      <c r="BA24" s="549"/>
      <c r="BB24" s="549"/>
      <c r="BC24" s="549"/>
      <c r="BD24" s="549"/>
      <c r="BE24" s="549"/>
      <c r="BF24" s="549"/>
      <c r="BG24" s="549"/>
      <c r="BH24" s="549"/>
      <c r="BI24" s="549"/>
      <c r="BJ24" s="549"/>
      <c r="BK24" s="549"/>
      <c r="BL24" s="550"/>
    </row>
    <row r="25" spans="1:64" s="182" customFormat="1" ht="15.75" customHeight="1">
      <c r="A25" s="551" t="s">
        <v>457</v>
      </c>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3"/>
      <c r="AU25" s="548"/>
      <c r="AV25" s="549"/>
      <c r="AW25" s="549"/>
      <c r="AX25" s="549"/>
      <c r="AY25" s="549"/>
      <c r="AZ25" s="549"/>
      <c r="BA25" s="549"/>
      <c r="BB25" s="549"/>
      <c r="BC25" s="549"/>
      <c r="BD25" s="549"/>
      <c r="BE25" s="549"/>
      <c r="BF25" s="549"/>
      <c r="BG25" s="549"/>
      <c r="BH25" s="549"/>
      <c r="BI25" s="549"/>
      <c r="BJ25" s="549"/>
      <c r="BK25" s="549"/>
      <c r="BL25" s="550"/>
    </row>
    <row r="26" spans="1:64" s="182" customFormat="1" ht="15.75" customHeight="1">
      <c r="A26" s="551" t="s">
        <v>459</v>
      </c>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3"/>
      <c r="AU26" s="548"/>
      <c r="AV26" s="549"/>
      <c r="AW26" s="549"/>
      <c r="AX26" s="549"/>
      <c r="AY26" s="549"/>
      <c r="AZ26" s="549"/>
      <c r="BA26" s="549"/>
      <c r="BB26" s="549"/>
      <c r="BC26" s="549"/>
      <c r="BD26" s="549"/>
      <c r="BE26" s="549"/>
      <c r="BF26" s="549"/>
      <c r="BG26" s="549"/>
      <c r="BH26" s="549"/>
      <c r="BI26" s="549"/>
      <c r="BJ26" s="549"/>
      <c r="BK26" s="549"/>
      <c r="BL26" s="550"/>
    </row>
    <row r="27" spans="1:64" s="182" customFormat="1" ht="15.75" customHeight="1">
      <c r="A27" s="343" t="s">
        <v>460</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543"/>
      <c r="AV27" s="544"/>
      <c r="AW27" s="544"/>
      <c r="AX27" s="544"/>
      <c r="AY27" s="544"/>
      <c r="AZ27" s="544"/>
      <c r="BA27" s="544"/>
      <c r="BB27" s="544"/>
      <c r="BC27" s="544"/>
      <c r="BD27" s="544"/>
      <c r="BE27" s="544"/>
      <c r="BF27" s="544"/>
      <c r="BG27" s="544"/>
      <c r="BH27" s="544"/>
      <c r="BI27" s="544"/>
      <c r="BJ27" s="544"/>
      <c r="BK27" s="544"/>
      <c r="BL27" s="545"/>
    </row>
    <row r="28" spans="1:64" s="182" customFormat="1" ht="15.75" customHeight="1">
      <c r="A28" s="336" t="s">
        <v>461</v>
      </c>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540">
        <v>1</v>
      </c>
      <c r="AV28" s="541"/>
      <c r="AW28" s="541"/>
      <c r="AX28" s="541"/>
      <c r="AY28" s="541"/>
      <c r="AZ28" s="541"/>
      <c r="BA28" s="541"/>
      <c r="BB28" s="541"/>
      <c r="BC28" s="541"/>
      <c r="BD28" s="541"/>
      <c r="BE28" s="541"/>
      <c r="BF28" s="541"/>
      <c r="BG28" s="541"/>
      <c r="BH28" s="541"/>
      <c r="BI28" s="541"/>
      <c r="BJ28" s="541"/>
      <c r="BK28" s="541"/>
      <c r="BL28" s="542"/>
    </row>
    <row r="29" spans="1:64" s="182" customFormat="1" ht="15.75" customHeight="1">
      <c r="A29" s="343" t="s">
        <v>462</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543"/>
      <c r="AV29" s="544"/>
      <c r="AW29" s="544"/>
      <c r="AX29" s="544"/>
      <c r="AY29" s="544"/>
      <c r="AZ29" s="544"/>
      <c r="BA29" s="544"/>
      <c r="BB29" s="544"/>
      <c r="BC29" s="544"/>
      <c r="BD29" s="544"/>
      <c r="BE29" s="544"/>
      <c r="BF29" s="544"/>
      <c r="BG29" s="544"/>
      <c r="BH29" s="544"/>
      <c r="BI29" s="544"/>
      <c r="BJ29" s="544"/>
      <c r="BK29" s="544"/>
      <c r="BL29" s="545"/>
    </row>
    <row r="30" spans="1:64" s="182" customFormat="1" ht="15.75"/>
    <row r="31" spans="1:64" s="182" customFormat="1" ht="15.75"/>
    <row r="32" spans="1:64">
      <c r="K32" s="546" t="s">
        <v>463</v>
      </c>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6"/>
      <c r="BD32" s="546"/>
      <c r="BE32" s="546"/>
      <c r="BF32" s="546"/>
      <c r="BG32" s="546"/>
      <c r="BH32" s="546"/>
    </row>
    <row r="34" spans="9:9">
      <c r="I34" s="206" t="s">
        <v>412</v>
      </c>
    </row>
  </sheetData>
  <mergeCells count="27">
    <mergeCell ref="A12:BL12"/>
    <mergeCell ref="A5:BL5"/>
    <mergeCell ref="A6:BL6"/>
    <mergeCell ref="A7:BL7"/>
    <mergeCell ref="V8:AO8"/>
    <mergeCell ref="A11:BL11"/>
    <mergeCell ref="A15:AT15"/>
    <mergeCell ref="AU15:BL15"/>
    <mergeCell ref="A16:AT16"/>
    <mergeCell ref="AU16:BL16"/>
    <mergeCell ref="A17:AT17"/>
    <mergeCell ref="AU17:BL21"/>
    <mergeCell ref="A18:AT18"/>
    <mergeCell ref="A19:AT19"/>
    <mergeCell ref="A20:AT20"/>
    <mergeCell ref="A21:AT21"/>
    <mergeCell ref="A28:AT28"/>
    <mergeCell ref="AU28:BL29"/>
    <mergeCell ref="A29:AT29"/>
    <mergeCell ref="K32:BH32"/>
    <mergeCell ref="A22:AT22"/>
    <mergeCell ref="AU22:BL27"/>
    <mergeCell ref="A23:AT23"/>
    <mergeCell ref="A24:AT24"/>
    <mergeCell ref="A25:AT25"/>
    <mergeCell ref="A26:AT26"/>
    <mergeCell ref="A27:AT27"/>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BL31"/>
  <sheetViews>
    <sheetView topLeftCell="A10" workbookViewId="0">
      <selection activeCell="BX18" sqref="BX18"/>
    </sheetView>
  </sheetViews>
  <sheetFormatPr defaultColWidth="1.42578125" defaultRowHeight="15"/>
  <cols>
    <col min="1" max="16384" width="1.42578125" style="191"/>
  </cols>
  <sheetData>
    <row r="1" spans="1:64" s="180" customFormat="1" ht="11.25">
      <c r="BL1" s="181" t="s">
        <v>166</v>
      </c>
    </row>
    <row r="2" spans="1:64" s="180" customFormat="1" ht="11.25">
      <c r="BL2" s="181" t="s">
        <v>167</v>
      </c>
    </row>
    <row r="3" spans="1:64" s="182" customFormat="1" ht="15.75"/>
    <row r="4" spans="1:64" s="182" customFormat="1" ht="15.75"/>
    <row r="5" spans="1:64" s="183" customFormat="1" ht="18.75">
      <c r="A5" s="324" t="s">
        <v>464</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row>
    <row r="6" spans="1:64" s="183" customFormat="1" ht="18.75">
      <c r="A6" s="324" t="s">
        <v>465</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row>
    <row r="7" spans="1:64" s="183" customFormat="1" ht="18.75">
      <c r="A7" s="556" t="s">
        <v>466</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5" t="s">
        <v>451</v>
      </c>
      <c r="AR7" s="555"/>
      <c r="AS7" s="555"/>
      <c r="AT7" s="555"/>
      <c r="AU7" s="555"/>
      <c r="AV7" s="555"/>
      <c r="AW7" s="555"/>
      <c r="AX7" s="555"/>
      <c r="AY7" s="555"/>
      <c r="AZ7" s="555"/>
      <c r="BA7" s="555"/>
      <c r="BB7" s="555"/>
      <c r="BC7" s="555"/>
      <c r="BD7" s="555"/>
      <c r="BE7" s="555"/>
      <c r="BF7" s="555"/>
      <c r="BG7" s="555"/>
      <c r="BH7" s="555"/>
      <c r="BI7" s="555"/>
      <c r="BJ7" s="555"/>
    </row>
    <row r="8" spans="1:64" s="192" customFormat="1" ht="15.7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row>
    <row r="9" spans="1:64" s="184" customFormat="1" ht="18.75">
      <c r="A9" s="350" t="s">
        <v>0</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row>
    <row r="10" spans="1:64" s="190" customFormat="1" ht="10.5">
      <c r="A10" s="351" t="s">
        <v>452</v>
      </c>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row>
    <row r="11" spans="1:64" s="182" customFormat="1" ht="15.75"/>
    <row r="12" spans="1:64" s="182" customFormat="1" ht="15.75"/>
    <row r="13" spans="1:64" s="182" customFormat="1" ht="15.75">
      <c r="A13" s="305" t="s">
        <v>232</v>
      </c>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554" t="s">
        <v>453</v>
      </c>
      <c r="AV13" s="554"/>
      <c r="AW13" s="554"/>
      <c r="AX13" s="554"/>
      <c r="AY13" s="554"/>
      <c r="AZ13" s="554"/>
      <c r="BA13" s="554"/>
      <c r="BB13" s="554"/>
      <c r="BC13" s="554"/>
      <c r="BD13" s="554"/>
      <c r="BE13" s="554"/>
      <c r="BF13" s="554"/>
      <c r="BG13" s="554"/>
      <c r="BH13" s="554"/>
      <c r="BI13" s="554"/>
      <c r="BJ13" s="554"/>
      <c r="BK13" s="554"/>
      <c r="BL13" s="554"/>
    </row>
    <row r="14" spans="1:64" s="182" customFormat="1" ht="15.75">
      <c r="A14" s="305">
        <v>1</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554" t="s">
        <v>276</v>
      </c>
      <c r="AV14" s="554"/>
      <c r="AW14" s="554"/>
      <c r="AX14" s="554"/>
      <c r="AY14" s="554"/>
      <c r="AZ14" s="554"/>
      <c r="BA14" s="554"/>
      <c r="BB14" s="554"/>
      <c r="BC14" s="554"/>
      <c r="BD14" s="554"/>
      <c r="BE14" s="554"/>
      <c r="BF14" s="554"/>
      <c r="BG14" s="554"/>
      <c r="BH14" s="554"/>
      <c r="BI14" s="554"/>
      <c r="BJ14" s="554"/>
      <c r="BK14" s="554"/>
      <c r="BL14" s="554"/>
    </row>
    <row r="15" spans="1:64" s="182" customFormat="1" ht="15.75" customHeight="1">
      <c r="A15" s="352" t="s">
        <v>467</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5"/>
      <c r="AU15" s="540">
        <v>0</v>
      </c>
      <c r="AV15" s="541"/>
      <c r="AW15" s="541"/>
      <c r="AX15" s="541"/>
      <c r="AY15" s="541"/>
      <c r="AZ15" s="541"/>
      <c r="BA15" s="541"/>
      <c r="BB15" s="541"/>
      <c r="BC15" s="541"/>
      <c r="BD15" s="541"/>
      <c r="BE15" s="541"/>
      <c r="BF15" s="541"/>
      <c r="BG15" s="541"/>
      <c r="BH15" s="541"/>
      <c r="BI15" s="541"/>
      <c r="BJ15" s="541"/>
      <c r="BK15" s="541"/>
      <c r="BL15" s="542"/>
    </row>
    <row r="16" spans="1:64" s="182" customFormat="1" ht="15.75" customHeight="1">
      <c r="A16" s="551" t="s">
        <v>468</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3"/>
      <c r="AU16" s="548"/>
      <c r="AV16" s="549"/>
      <c r="AW16" s="549"/>
      <c r="AX16" s="549"/>
      <c r="AY16" s="549"/>
      <c r="AZ16" s="549"/>
      <c r="BA16" s="549"/>
      <c r="BB16" s="549"/>
      <c r="BC16" s="549"/>
      <c r="BD16" s="549"/>
      <c r="BE16" s="549"/>
      <c r="BF16" s="549"/>
      <c r="BG16" s="549"/>
      <c r="BH16" s="549"/>
      <c r="BI16" s="549"/>
      <c r="BJ16" s="549"/>
      <c r="BK16" s="549"/>
      <c r="BL16" s="550"/>
    </row>
    <row r="17" spans="1:64" s="182" customFormat="1" ht="15.75" customHeight="1">
      <c r="A17" s="551" t="s">
        <v>469</v>
      </c>
      <c r="B17" s="552"/>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3"/>
      <c r="AU17" s="548"/>
      <c r="AV17" s="549"/>
      <c r="AW17" s="549"/>
      <c r="AX17" s="549"/>
      <c r="AY17" s="549"/>
      <c r="AZ17" s="549"/>
      <c r="BA17" s="549"/>
      <c r="BB17" s="549"/>
      <c r="BC17" s="549"/>
      <c r="BD17" s="549"/>
      <c r="BE17" s="549"/>
      <c r="BF17" s="549"/>
      <c r="BG17" s="549"/>
      <c r="BH17" s="549"/>
      <c r="BI17" s="549"/>
      <c r="BJ17" s="549"/>
      <c r="BK17" s="549"/>
      <c r="BL17" s="550"/>
    </row>
    <row r="18" spans="1:64" s="182" customFormat="1" ht="15.75" customHeight="1">
      <c r="A18" s="343" t="s">
        <v>470</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543"/>
      <c r="AV18" s="544"/>
      <c r="AW18" s="544"/>
      <c r="AX18" s="544"/>
      <c r="AY18" s="544"/>
      <c r="AZ18" s="544"/>
      <c r="BA18" s="544"/>
      <c r="BB18" s="544"/>
      <c r="BC18" s="544"/>
      <c r="BD18" s="544"/>
      <c r="BE18" s="544"/>
      <c r="BF18" s="544"/>
      <c r="BG18" s="544"/>
      <c r="BH18" s="544"/>
      <c r="BI18" s="544"/>
      <c r="BJ18" s="544"/>
      <c r="BK18" s="544"/>
      <c r="BL18" s="545"/>
    </row>
    <row r="19" spans="1:64" s="182" customFormat="1" ht="15.75" customHeight="1">
      <c r="A19" s="547" t="s">
        <v>467</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0">
        <v>0</v>
      </c>
      <c r="AV19" s="541"/>
      <c r="AW19" s="541"/>
      <c r="AX19" s="541"/>
      <c r="AY19" s="541"/>
      <c r="AZ19" s="541"/>
      <c r="BA19" s="541"/>
      <c r="BB19" s="541"/>
      <c r="BC19" s="541"/>
      <c r="BD19" s="541"/>
      <c r="BE19" s="541"/>
      <c r="BF19" s="541"/>
      <c r="BG19" s="541"/>
      <c r="BH19" s="541"/>
      <c r="BI19" s="541"/>
      <c r="BJ19" s="541"/>
      <c r="BK19" s="541"/>
      <c r="BL19" s="542"/>
    </row>
    <row r="20" spans="1:64" s="182" customFormat="1" ht="15.75" customHeight="1">
      <c r="A20" s="551" t="s">
        <v>468</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3"/>
      <c r="AU20" s="548"/>
      <c r="AV20" s="549"/>
      <c r="AW20" s="549"/>
      <c r="AX20" s="549"/>
      <c r="AY20" s="549"/>
      <c r="AZ20" s="549"/>
      <c r="BA20" s="549"/>
      <c r="BB20" s="549"/>
      <c r="BC20" s="549"/>
      <c r="BD20" s="549"/>
      <c r="BE20" s="549"/>
      <c r="BF20" s="549"/>
      <c r="BG20" s="549"/>
      <c r="BH20" s="549"/>
      <c r="BI20" s="549"/>
      <c r="BJ20" s="549"/>
      <c r="BK20" s="549"/>
      <c r="BL20" s="550"/>
    </row>
    <row r="21" spans="1:64" s="182" customFormat="1" ht="15.75" customHeight="1">
      <c r="A21" s="551" t="s">
        <v>469</v>
      </c>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3"/>
      <c r="AU21" s="548"/>
      <c r="AV21" s="549"/>
      <c r="AW21" s="549"/>
      <c r="AX21" s="549"/>
      <c r="AY21" s="549"/>
      <c r="AZ21" s="549"/>
      <c r="BA21" s="549"/>
      <c r="BB21" s="549"/>
      <c r="BC21" s="549"/>
      <c r="BD21" s="549"/>
      <c r="BE21" s="549"/>
      <c r="BF21" s="549"/>
      <c r="BG21" s="549"/>
      <c r="BH21" s="549"/>
      <c r="BI21" s="549"/>
      <c r="BJ21" s="549"/>
      <c r="BK21" s="549"/>
      <c r="BL21" s="550"/>
    </row>
    <row r="22" spans="1:64" s="182" customFormat="1" ht="15.75" customHeight="1">
      <c r="A22" s="551" t="s">
        <v>471</v>
      </c>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3"/>
      <c r="AU22" s="548"/>
      <c r="AV22" s="549"/>
      <c r="AW22" s="549"/>
      <c r="AX22" s="549"/>
      <c r="AY22" s="549"/>
      <c r="AZ22" s="549"/>
      <c r="BA22" s="549"/>
      <c r="BB22" s="549"/>
      <c r="BC22" s="549"/>
      <c r="BD22" s="549"/>
      <c r="BE22" s="549"/>
      <c r="BF22" s="549"/>
      <c r="BG22" s="549"/>
      <c r="BH22" s="549"/>
      <c r="BI22" s="549"/>
      <c r="BJ22" s="549"/>
      <c r="BK22" s="549"/>
      <c r="BL22" s="550"/>
    </row>
    <row r="23" spans="1:64" s="182" customFormat="1" ht="15.75" customHeight="1">
      <c r="A23" s="551" t="s">
        <v>472</v>
      </c>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3"/>
      <c r="AU23" s="548"/>
      <c r="AV23" s="549"/>
      <c r="AW23" s="549"/>
      <c r="AX23" s="549"/>
      <c r="AY23" s="549"/>
      <c r="AZ23" s="549"/>
      <c r="BA23" s="549"/>
      <c r="BB23" s="549"/>
      <c r="BC23" s="549"/>
      <c r="BD23" s="549"/>
      <c r="BE23" s="549"/>
      <c r="BF23" s="549"/>
      <c r="BG23" s="549"/>
      <c r="BH23" s="549"/>
      <c r="BI23" s="549"/>
      <c r="BJ23" s="549"/>
      <c r="BK23" s="549"/>
      <c r="BL23" s="550"/>
    </row>
    <row r="24" spans="1:64" s="182" customFormat="1" ht="15.75" customHeight="1">
      <c r="A24" s="343" t="s">
        <v>473</v>
      </c>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543"/>
      <c r="AV24" s="544"/>
      <c r="AW24" s="544"/>
      <c r="AX24" s="544"/>
      <c r="AY24" s="544"/>
      <c r="AZ24" s="544"/>
      <c r="BA24" s="544"/>
      <c r="BB24" s="544"/>
      <c r="BC24" s="544"/>
      <c r="BD24" s="544"/>
      <c r="BE24" s="544"/>
      <c r="BF24" s="544"/>
      <c r="BG24" s="544"/>
      <c r="BH24" s="544"/>
      <c r="BI24" s="544"/>
      <c r="BJ24" s="544"/>
      <c r="BK24" s="544"/>
      <c r="BL24" s="545"/>
    </row>
    <row r="25" spans="1:64" s="182" customFormat="1" ht="15.75" customHeight="1">
      <c r="A25" s="336" t="s">
        <v>474</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540">
        <v>1</v>
      </c>
      <c r="AV25" s="541"/>
      <c r="AW25" s="541"/>
      <c r="AX25" s="541"/>
      <c r="AY25" s="541"/>
      <c r="AZ25" s="541"/>
      <c r="BA25" s="541"/>
      <c r="BB25" s="541"/>
      <c r="BC25" s="541"/>
      <c r="BD25" s="541"/>
      <c r="BE25" s="541"/>
      <c r="BF25" s="541"/>
      <c r="BG25" s="541"/>
      <c r="BH25" s="541"/>
      <c r="BI25" s="541"/>
      <c r="BJ25" s="541"/>
      <c r="BK25" s="541"/>
      <c r="BL25" s="542"/>
    </row>
    <row r="26" spans="1:64" s="182" customFormat="1" ht="15.75" customHeight="1">
      <c r="A26" s="343" t="s">
        <v>475</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543"/>
      <c r="AV26" s="544"/>
      <c r="AW26" s="544"/>
      <c r="AX26" s="544"/>
      <c r="AY26" s="544"/>
      <c r="AZ26" s="544"/>
      <c r="BA26" s="544"/>
      <c r="BB26" s="544"/>
      <c r="BC26" s="544"/>
      <c r="BD26" s="544"/>
      <c r="BE26" s="544"/>
      <c r="BF26" s="544"/>
      <c r="BG26" s="544"/>
      <c r="BH26" s="544"/>
      <c r="BI26" s="544"/>
      <c r="BJ26" s="544"/>
      <c r="BK26" s="544"/>
      <c r="BL26" s="545"/>
    </row>
    <row r="27" spans="1:64" s="182" customFormat="1" ht="15.75"/>
    <row r="28" spans="1:64" s="182" customFormat="1" ht="15.75"/>
    <row r="29" spans="1:64">
      <c r="H29" s="546" t="s">
        <v>476</v>
      </c>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row>
    <row r="31" spans="1:64">
      <c r="J31" s="206" t="s">
        <v>412</v>
      </c>
    </row>
  </sheetData>
  <mergeCells count="26">
    <mergeCell ref="A10:BL10"/>
    <mergeCell ref="A5:BL5"/>
    <mergeCell ref="A6:BL6"/>
    <mergeCell ref="A7:AP7"/>
    <mergeCell ref="AQ7:BJ7"/>
    <mergeCell ref="A9:BL9"/>
    <mergeCell ref="A13:AT13"/>
    <mergeCell ref="AU13:BL13"/>
    <mergeCell ref="A14:AT14"/>
    <mergeCell ref="AU14:BL14"/>
    <mergeCell ref="A15:AT15"/>
    <mergeCell ref="AU15:BL18"/>
    <mergeCell ref="A16:AT16"/>
    <mergeCell ref="A17:AT17"/>
    <mergeCell ref="A18:AT18"/>
    <mergeCell ref="A25:AT25"/>
    <mergeCell ref="AU25:BL26"/>
    <mergeCell ref="A26:AT26"/>
    <mergeCell ref="H29:BI29"/>
    <mergeCell ref="A19:AT19"/>
    <mergeCell ref="AU19:BL24"/>
    <mergeCell ref="A20:AT20"/>
    <mergeCell ref="A21:AT21"/>
    <mergeCell ref="A22:AT22"/>
    <mergeCell ref="A23:AT23"/>
    <mergeCell ref="A24:AT2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G55"/>
  <sheetViews>
    <sheetView zoomScale="90" zoomScaleNormal="90" zoomScaleSheetLayoutView="80" workbookViewId="0">
      <selection activeCell="C19" sqref="C19"/>
    </sheetView>
  </sheetViews>
  <sheetFormatPr defaultRowHeight="12.75"/>
  <cols>
    <col min="1" max="1" width="4.7109375" style="47" customWidth="1"/>
    <col min="2" max="2" width="46.85546875" style="61" customWidth="1"/>
    <col min="3" max="3" width="11.85546875" style="47" customWidth="1"/>
    <col min="4" max="4" width="11.28515625" style="47" customWidth="1"/>
    <col min="5" max="5" width="11.140625" style="47" customWidth="1"/>
    <col min="6" max="6" width="11.5703125" style="47" customWidth="1"/>
    <col min="7" max="7" width="12.28515625" style="47" customWidth="1"/>
    <col min="8" max="246" width="9.140625" style="47"/>
    <col min="247" max="247" width="4.7109375" style="47" customWidth="1"/>
    <col min="248" max="248" width="41.5703125" style="47" customWidth="1"/>
    <col min="249" max="250" width="10.85546875" style="47" customWidth="1"/>
    <col min="251" max="251" width="9.7109375" style="47" customWidth="1"/>
    <col min="252" max="252" width="10.7109375" style="47" customWidth="1"/>
    <col min="253" max="253" width="10" style="47" customWidth="1"/>
    <col min="254" max="254" width="11.85546875" style="47" customWidth="1"/>
    <col min="255" max="255" width="11.28515625" style="47" customWidth="1"/>
    <col min="256" max="256" width="11.140625" style="47" customWidth="1"/>
    <col min="257" max="257" width="11.5703125" style="47" customWidth="1"/>
    <col min="258" max="258" width="12.28515625" style="47" customWidth="1"/>
    <col min="259" max="502" width="9.140625" style="47"/>
    <col min="503" max="503" width="4.7109375" style="47" customWidth="1"/>
    <col min="504" max="504" width="41.5703125" style="47" customWidth="1"/>
    <col min="505" max="506" width="10.85546875" style="47" customWidth="1"/>
    <col min="507" max="507" width="9.7109375" style="47" customWidth="1"/>
    <col min="508" max="508" width="10.7109375" style="47" customWidth="1"/>
    <col min="509" max="509" width="10" style="47" customWidth="1"/>
    <col min="510" max="510" width="11.85546875" style="47" customWidth="1"/>
    <col min="511" max="511" width="11.28515625" style="47" customWidth="1"/>
    <col min="512" max="512" width="11.140625" style="47" customWidth="1"/>
    <col min="513" max="513" width="11.5703125" style="47" customWidth="1"/>
    <col min="514" max="514" width="12.28515625" style="47" customWidth="1"/>
    <col min="515" max="758" width="9.140625" style="47"/>
    <col min="759" max="759" width="4.7109375" style="47" customWidth="1"/>
    <col min="760" max="760" width="41.5703125" style="47" customWidth="1"/>
    <col min="761" max="762" width="10.85546875" style="47" customWidth="1"/>
    <col min="763" max="763" width="9.7109375" style="47" customWidth="1"/>
    <col min="764" max="764" width="10.7109375" style="47" customWidth="1"/>
    <col min="765" max="765" width="10" style="47" customWidth="1"/>
    <col min="766" max="766" width="11.85546875" style="47" customWidth="1"/>
    <col min="767" max="767" width="11.28515625" style="47" customWidth="1"/>
    <col min="768" max="768" width="11.140625" style="47" customWidth="1"/>
    <col min="769" max="769" width="11.5703125" style="47" customWidth="1"/>
    <col min="770" max="770" width="12.28515625" style="47" customWidth="1"/>
    <col min="771" max="1014" width="9.140625" style="47"/>
    <col min="1015" max="1015" width="4.7109375" style="47" customWidth="1"/>
    <col min="1016" max="1016" width="41.5703125" style="47" customWidth="1"/>
    <col min="1017" max="1018" width="10.85546875" style="47" customWidth="1"/>
    <col min="1019" max="1019" width="9.7109375" style="47" customWidth="1"/>
    <col min="1020" max="1020" width="10.7109375" style="47" customWidth="1"/>
    <col min="1021" max="1021" width="10" style="47" customWidth="1"/>
    <col min="1022" max="1022" width="11.85546875" style="47" customWidth="1"/>
    <col min="1023" max="1023" width="11.28515625" style="47" customWidth="1"/>
    <col min="1024" max="1024" width="11.140625" style="47" customWidth="1"/>
    <col min="1025" max="1025" width="11.5703125" style="47" customWidth="1"/>
    <col min="1026" max="1026" width="12.28515625" style="47" customWidth="1"/>
    <col min="1027" max="1270" width="9.140625" style="47"/>
    <col min="1271" max="1271" width="4.7109375" style="47" customWidth="1"/>
    <col min="1272" max="1272" width="41.5703125" style="47" customWidth="1"/>
    <col min="1273" max="1274" width="10.85546875" style="47" customWidth="1"/>
    <col min="1275" max="1275" width="9.7109375" style="47" customWidth="1"/>
    <col min="1276" max="1276" width="10.7109375" style="47" customWidth="1"/>
    <col min="1277" max="1277" width="10" style="47" customWidth="1"/>
    <col min="1278" max="1278" width="11.85546875" style="47" customWidth="1"/>
    <col min="1279" max="1279" width="11.28515625" style="47" customWidth="1"/>
    <col min="1280" max="1280" width="11.140625" style="47" customWidth="1"/>
    <col min="1281" max="1281" width="11.5703125" style="47" customWidth="1"/>
    <col min="1282" max="1282" width="12.28515625" style="47" customWidth="1"/>
    <col min="1283" max="1526" width="9.140625" style="47"/>
    <col min="1527" max="1527" width="4.7109375" style="47" customWidth="1"/>
    <col min="1528" max="1528" width="41.5703125" style="47" customWidth="1"/>
    <col min="1529" max="1530" width="10.85546875" style="47" customWidth="1"/>
    <col min="1531" max="1531" width="9.7109375" style="47" customWidth="1"/>
    <col min="1532" max="1532" width="10.7109375" style="47" customWidth="1"/>
    <col min="1533" max="1533" width="10" style="47" customWidth="1"/>
    <col min="1534" max="1534" width="11.85546875" style="47" customWidth="1"/>
    <col min="1535" max="1535" width="11.28515625" style="47" customWidth="1"/>
    <col min="1536" max="1536" width="11.140625" style="47" customWidth="1"/>
    <col min="1537" max="1537" width="11.5703125" style="47" customWidth="1"/>
    <col min="1538" max="1538" width="12.28515625" style="47" customWidth="1"/>
    <col min="1539" max="1782" width="9.140625" style="47"/>
    <col min="1783" max="1783" width="4.7109375" style="47" customWidth="1"/>
    <col min="1784" max="1784" width="41.5703125" style="47" customWidth="1"/>
    <col min="1785" max="1786" width="10.85546875" style="47" customWidth="1"/>
    <col min="1787" max="1787" width="9.7109375" style="47" customWidth="1"/>
    <col min="1788" max="1788" width="10.7109375" style="47" customWidth="1"/>
    <col min="1789" max="1789" width="10" style="47" customWidth="1"/>
    <col min="1790" max="1790" width="11.85546875" style="47" customWidth="1"/>
    <col min="1791" max="1791" width="11.28515625" style="47" customWidth="1"/>
    <col min="1792" max="1792" width="11.140625" style="47" customWidth="1"/>
    <col min="1793" max="1793" width="11.5703125" style="47" customWidth="1"/>
    <col min="1794" max="1794" width="12.28515625" style="47" customWidth="1"/>
    <col min="1795" max="2038" width="9.140625" style="47"/>
    <col min="2039" max="2039" width="4.7109375" style="47" customWidth="1"/>
    <col min="2040" max="2040" width="41.5703125" style="47" customWidth="1"/>
    <col min="2041" max="2042" width="10.85546875" style="47" customWidth="1"/>
    <col min="2043" max="2043" width="9.7109375" style="47" customWidth="1"/>
    <col min="2044" max="2044" width="10.7109375" style="47" customWidth="1"/>
    <col min="2045" max="2045" width="10" style="47" customWidth="1"/>
    <col min="2046" max="2046" width="11.85546875" style="47" customWidth="1"/>
    <col min="2047" max="2047" width="11.28515625" style="47" customWidth="1"/>
    <col min="2048" max="2048" width="11.140625" style="47" customWidth="1"/>
    <col min="2049" max="2049" width="11.5703125" style="47" customWidth="1"/>
    <col min="2050" max="2050" width="12.28515625" style="47" customWidth="1"/>
    <col min="2051" max="2294" width="9.140625" style="47"/>
    <col min="2295" max="2295" width="4.7109375" style="47" customWidth="1"/>
    <col min="2296" max="2296" width="41.5703125" style="47" customWidth="1"/>
    <col min="2297" max="2298" width="10.85546875" style="47" customWidth="1"/>
    <col min="2299" max="2299" width="9.7109375" style="47" customWidth="1"/>
    <col min="2300" max="2300" width="10.7109375" style="47" customWidth="1"/>
    <col min="2301" max="2301" width="10" style="47" customWidth="1"/>
    <col min="2302" max="2302" width="11.85546875" style="47" customWidth="1"/>
    <col min="2303" max="2303" width="11.28515625" style="47" customWidth="1"/>
    <col min="2304" max="2304" width="11.140625" style="47" customWidth="1"/>
    <col min="2305" max="2305" width="11.5703125" style="47" customWidth="1"/>
    <col min="2306" max="2306" width="12.28515625" style="47" customWidth="1"/>
    <col min="2307" max="2550" width="9.140625" style="47"/>
    <col min="2551" max="2551" width="4.7109375" style="47" customWidth="1"/>
    <col min="2552" max="2552" width="41.5703125" style="47" customWidth="1"/>
    <col min="2553" max="2554" width="10.85546875" style="47" customWidth="1"/>
    <col min="2555" max="2555" width="9.7109375" style="47" customWidth="1"/>
    <col min="2556" max="2556" width="10.7109375" style="47" customWidth="1"/>
    <col min="2557" max="2557" width="10" style="47" customWidth="1"/>
    <col min="2558" max="2558" width="11.85546875" style="47" customWidth="1"/>
    <col min="2559" max="2559" width="11.28515625" style="47" customWidth="1"/>
    <col min="2560" max="2560" width="11.140625" style="47" customWidth="1"/>
    <col min="2561" max="2561" width="11.5703125" style="47" customWidth="1"/>
    <col min="2562" max="2562" width="12.28515625" style="47" customWidth="1"/>
    <col min="2563" max="2806" width="9.140625" style="47"/>
    <col min="2807" max="2807" width="4.7109375" style="47" customWidth="1"/>
    <col min="2808" max="2808" width="41.5703125" style="47" customWidth="1"/>
    <col min="2809" max="2810" width="10.85546875" style="47" customWidth="1"/>
    <col min="2811" max="2811" width="9.7109375" style="47" customWidth="1"/>
    <col min="2812" max="2812" width="10.7109375" style="47" customWidth="1"/>
    <col min="2813" max="2813" width="10" style="47" customWidth="1"/>
    <col min="2814" max="2814" width="11.85546875" style="47" customWidth="1"/>
    <col min="2815" max="2815" width="11.28515625" style="47" customWidth="1"/>
    <col min="2816" max="2816" width="11.140625" style="47" customWidth="1"/>
    <col min="2817" max="2817" width="11.5703125" style="47" customWidth="1"/>
    <col min="2818" max="2818" width="12.28515625" style="47" customWidth="1"/>
    <col min="2819" max="3062" width="9.140625" style="47"/>
    <col min="3063" max="3063" width="4.7109375" style="47" customWidth="1"/>
    <col min="3064" max="3064" width="41.5703125" style="47" customWidth="1"/>
    <col min="3065" max="3066" width="10.85546875" style="47" customWidth="1"/>
    <col min="3067" max="3067" width="9.7109375" style="47" customWidth="1"/>
    <col min="3068" max="3068" width="10.7109375" style="47" customWidth="1"/>
    <col min="3069" max="3069" width="10" style="47" customWidth="1"/>
    <col min="3070" max="3070" width="11.85546875" style="47" customWidth="1"/>
    <col min="3071" max="3071" width="11.28515625" style="47" customWidth="1"/>
    <col min="3072" max="3072" width="11.140625" style="47" customWidth="1"/>
    <col min="3073" max="3073" width="11.5703125" style="47" customWidth="1"/>
    <col min="3074" max="3074" width="12.28515625" style="47" customWidth="1"/>
    <col min="3075" max="3318" width="9.140625" style="47"/>
    <col min="3319" max="3319" width="4.7109375" style="47" customWidth="1"/>
    <col min="3320" max="3320" width="41.5703125" style="47" customWidth="1"/>
    <col min="3321" max="3322" width="10.85546875" style="47" customWidth="1"/>
    <col min="3323" max="3323" width="9.7109375" style="47" customWidth="1"/>
    <col min="3324" max="3324" width="10.7109375" style="47" customWidth="1"/>
    <col min="3325" max="3325" width="10" style="47" customWidth="1"/>
    <col min="3326" max="3326" width="11.85546875" style="47" customWidth="1"/>
    <col min="3327" max="3327" width="11.28515625" style="47" customWidth="1"/>
    <col min="3328" max="3328" width="11.140625" style="47" customWidth="1"/>
    <col min="3329" max="3329" width="11.5703125" style="47" customWidth="1"/>
    <col min="3330" max="3330" width="12.28515625" style="47" customWidth="1"/>
    <col min="3331" max="3574" width="9.140625" style="47"/>
    <col min="3575" max="3575" width="4.7109375" style="47" customWidth="1"/>
    <col min="3576" max="3576" width="41.5703125" style="47" customWidth="1"/>
    <col min="3577" max="3578" width="10.85546875" style="47" customWidth="1"/>
    <col min="3579" max="3579" width="9.7109375" style="47" customWidth="1"/>
    <col min="3580" max="3580" width="10.7109375" style="47" customWidth="1"/>
    <col min="3581" max="3581" width="10" style="47" customWidth="1"/>
    <col min="3582" max="3582" width="11.85546875" style="47" customWidth="1"/>
    <col min="3583" max="3583" width="11.28515625" style="47" customWidth="1"/>
    <col min="3584" max="3584" width="11.140625" style="47" customWidth="1"/>
    <col min="3585" max="3585" width="11.5703125" style="47" customWidth="1"/>
    <col min="3586" max="3586" width="12.28515625" style="47" customWidth="1"/>
    <col min="3587" max="3830" width="9.140625" style="47"/>
    <col min="3831" max="3831" width="4.7109375" style="47" customWidth="1"/>
    <col min="3832" max="3832" width="41.5703125" style="47" customWidth="1"/>
    <col min="3833" max="3834" width="10.85546875" style="47" customWidth="1"/>
    <col min="3835" max="3835" width="9.7109375" style="47" customWidth="1"/>
    <col min="3836" max="3836" width="10.7109375" style="47" customWidth="1"/>
    <col min="3837" max="3837" width="10" style="47" customWidth="1"/>
    <col min="3838" max="3838" width="11.85546875" style="47" customWidth="1"/>
    <col min="3839" max="3839" width="11.28515625" style="47" customWidth="1"/>
    <col min="3840" max="3840" width="11.140625" style="47" customWidth="1"/>
    <col min="3841" max="3841" width="11.5703125" style="47" customWidth="1"/>
    <col min="3842" max="3842" width="12.28515625" style="47" customWidth="1"/>
    <col min="3843" max="4086" width="9.140625" style="47"/>
    <col min="4087" max="4087" width="4.7109375" style="47" customWidth="1"/>
    <col min="4088" max="4088" width="41.5703125" style="47" customWidth="1"/>
    <col min="4089" max="4090" width="10.85546875" style="47" customWidth="1"/>
    <col min="4091" max="4091" width="9.7109375" style="47" customWidth="1"/>
    <col min="4092" max="4092" width="10.7109375" style="47" customWidth="1"/>
    <col min="4093" max="4093" width="10" style="47" customWidth="1"/>
    <col min="4094" max="4094" width="11.85546875" style="47" customWidth="1"/>
    <col min="4095" max="4095" width="11.28515625" style="47" customWidth="1"/>
    <col min="4096" max="4096" width="11.140625" style="47" customWidth="1"/>
    <col min="4097" max="4097" width="11.5703125" style="47" customWidth="1"/>
    <col min="4098" max="4098" width="12.28515625" style="47" customWidth="1"/>
    <col min="4099" max="4342" width="9.140625" style="47"/>
    <col min="4343" max="4343" width="4.7109375" style="47" customWidth="1"/>
    <col min="4344" max="4344" width="41.5703125" style="47" customWidth="1"/>
    <col min="4345" max="4346" width="10.85546875" style="47" customWidth="1"/>
    <col min="4347" max="4347" width="9.7109375" style="47" customWidth="1"/>
    <col min="4348" max="4348" width="10.7109375" style="47" customWidth="1"/>
    <col min="4349" max="4349" width="10" style="47" customWidth="1"/>
    <col min="4350" max="4350" width="11.85546875" style="47" customWidth="1"/>
    <col min="4351" max="4351" width="11.28515625" style="47" customWidth="1"/>
    <col min="4352" max="4352" width="11.140625" style="47" customWidth="1"/>
    <col min="4353" max="4353" width="11.5703125" style="47" customWidth="1"/>
    <col min="4354" max="4354" width="12.28515625" style="47" customWidth="1"/>
    <col min="4355" max="4598" width="9.140625" style="47"/>
    <col min="4599" max="4599" width="4.7109375" style="47" customWidth="1"/>
    <col min="4600" max="4600" width="41.5703125" style="47" customWidth="1"/>
    <col min="4601" max="4602" width="10.85546875" style="47" customWidth="1"/>
    <col min="4603" max="4603" width="9.7109375" style="47" customWidth="1"/>
    <col min="4604" max="4604" width="10.7109375" style="47" customWidth="1"/>
    <col min="4605" max="4605" width="10" style="47" customWidth="1"/>
    <col min="4606" max="4606" width="11.85546875" style="47" customWidth="1"/>
    <col min="4607" max="4607" width="11.28515625" style="47" customWidth="1"/>
    <col min="4608" max="4608" width="11.140625" style="47" customWidth="1"/>
    <col min="4609" max="4609" width="11.5703125" style="47" customWidth="1"/>
    <col min="4610" max="4610" width="12.28515625" style="47" customWidth="1"/>
    <col min="4611" max="4854" width="9.140625" style="47"/>
    <col min="4855" max="4855" width="4.7109375" style="47" customWidth="1"/>
    <col min="4856" max="4856" width="41.5703125" style="47" customWidth="1"/>
    <col min="4857" max="4858" width="10.85546875" style="47" customWidth="1"/>
    <col min="4859" max="4859" width="9.7109375" style="47" customWidth="1"/>
    <col min="4860" max="4860" width="10.7109375" style="47" customWidth="1"/>
    <col min="4861" max="4861" width="10" style="47" customWidth="1"/>
    <col min="4862" max="4862" width="11.85546875" style="47" customWidth="1"/>
    <col min="4863" max="4863" width="11.28515625" style="47" customWidth="1"/>
    <col min="4864" max="4864" width="11.140625" style="47" customWidth="1"/>
    <col min="4865" max="4865" width="11.5703125" style="47" customWidth="1"/>
    <col min="4866" max="4866" width="12.28515625" style="47" customWidth="1"/>
    <col min="4867" max="5110" width="9.140625" style="47"/>
    <col min="5111" max="5111" width="4.7109375" style="47" customWidth="1"/>
    <col min="5112" max="5112" width="41.5703125" style="47" customWidth="1"/>
    <col min="5113" max="5114" width="10.85546875" style="47" customWidth="1"/>
    <col min="5115" max="5115" width="9.7109375" style="47" customWidth="1"/>
    <col min="5116" max="5116" width="10.7109375" style="47" customWidth="1"/>
    <col min="5117" max="5117" width="10" style="47" customWidth="1"/>
    <col min="5118" max="5118" width="11.85546875" style="47" customWidth="1"/>
    <col min="5119" max="5119" width="11.28515625" style="47" customWidth="1"/>
    <col min="5120" max="5120" width="11.140625" style="47" customWidth="1"/>
    <col min="5121" max="5121" width="11.5703125" style="47" customWidth="1"/>
    <col min="5122" max="5122" width="12.28515625" style="47" customWidth="1"/>
    <col min="5123" max="5366" width="9.140625" style="47"/>
    <col min="5367" max="5367" width="4.7109375" style="47" customWidth="1"/>
    <col min="5368" max="5368" width="41.5703125" style="47" customWidth="1"/>
    <col min="5369" max="5370" width="10.85546875" style="47" customWidth="1"/>
    <col min="5371" max="5371" width="9.7109375" style="47" customWidth="1"/>
    <col min="5372" max="5372" width="10.7109375" style="47" customWidth="1"/>
    <col min="5373" max="5373" width="10" style="47" customWidth="1"/>
    <col min="5374" max="5374" width="11.85546875" style="47" customWidth="1"/>
    <col min="5375" max="5375" width="11.28515625" style="47" customWidth="1"/>
    <col min="5376" max="5376" width="11.140625" style="47" customWidth="1"/>
    <col min="5377" max="5377" width="11.5703125" style="47" customWidth="1"/>
    <col min="5378" max="5378" width="12.28515625" style="47" customWidth="1"/>
    <col min="5379" max="5622" width="9.140625" style="47"/>
    <col min="5623" max="5623" width="4.7109375" style="47" customWidth="1"/>
    <col min="5624" max="5624" width="41.5703125" style="47" customWidth="1"/>
    <col min="5625" max="5626" width="10.85546875" style="47" customWidth="1"/>
    <col min="5627" max="5627" width="9.7109375" style="47" customWidth="1"/>
    <col min="5628" max="5628" width="10.7109375" style="47" customWidth="1"/>
    <col min="5629" max="5629" width="10" style="47" customWidth="1"/>
    <col min="5630" max="5630" width="11.85546875" style="47" customWidth="1"/>
    <col min="5631" max="5631" width="11.28515625" style="47" customWidth="1"/>
    <col min="5632" max="5632" width="11.140625" style="47" customWidth="1"/>
    <col min="5633" max="5633" width="11.5703125" style="47" customWidth="1"/>
    <col min="5634" max="5634" width="12.28515625" style="47" customWidth="1"/>
    <col min="5635" max="5878" width="9.140625" style="47"/>
    <col min="5879" max="5879" width="4.7109375" style="47" customWidth="1"/>
    <col min="5880" max="5880" width="41.5703125" style="47" customWidth="1"/>
    <col min="5881" max="5882" width="10.85546875" style="47" customWidth="1"/>
    <col min="5883" max="5883" width="9.7109375" style="47" customWidth="1"/>
    <col min="5884" max="5884" width="10.7109375" style="47" customWidth="1"/>
    <col min="5885" max="5885" width="10" style="47" customWidth="1"/>
    <col min="5886" max="5886" width="11.85546875" style="47" customWidth="1"/>
    <col min="5887" max="5887" width="11.28515625" style="47" customWidth="1"/>
    <col min="5888" max="5888" width="11.140625" style="47" customWidth="1"/>
    <col min="5889" max="5889" width="11.5703125" style="47" customWidth="1"/>
    <col min="5890" max="5890" width="12.28515625" style="47" customWidth="1"/>
    <col min="5891" max="6134" width="9.140625" style="47"/>
    <col min="6135" max="6135" width="4.7109375" style="47" customWidth="1"/>
    <col min="6136" max="6136" width="41.5703125" style="47" customWidth="1"/>
    <col min="6137" max="6138" width="10.85546875" style="47" customWidth="1"/>
    <col min="6139" max="6139" width="9.7109375" style="47" customWidth="1"/>
    <col min="6140" max="6140" width="10.7109375" style="47" customWidth="1"/>
    <col min="6141" max="6141" width="10" style="47" customWidth="1"/>
    <col min="6142" max="6142" width="11.85546875" style="47" customWidth="1"/>
    <col min="6143" max="6143" width="11.28515625" style="47" customWidth="1"/>
    <col min="6144" max="6144" width="11.140625" style="47" customWidth="1"/>
    <col min="6145" max="6145" width="11.5703125" style="47" customWidth="1"/>
    <col min="6146" max="6146" width="12.28515625" style="47" customWidth="1"/>
    <col min="6147" max="6390" width="9.140625" style="47"/>
    <col min="6391" max="6391" width="4.7109375" style="47" customWidth="1"/>
    <col min="6392" max="6392" width="41.5703125" style="47" customWidth="1"/>
    <col min="6393" max="6394" width="10.85546875" style="47" customWidth="1"/>
    <col min="6395" max="6395" width="9.7109375" style="47" customWidth="1"/>
    <col min="6396" max="6396" width="10.7109375" style="47" customWidth="1"/>
    <col min="6397" max="6397" width="10" style="47" customWidth="1"/>
    <col min="6398" max="6398" width="11.85546875" style="47" customWidth="1"/>
    <col min="6399" max="6399" width="11.28515625" style="47" customWidth="1"/>
    <col min="6400" max="6400" width="11.140625" style="47" customWidth="1"/>
    <col min="6401" max="6401" width="11.5703125" style="47" customWidth="1"/>
    <col min="6402" max="6402" width="12.28515625" style="47" customWidth="1"/>
    <col min="6403" max="6646" width="9.140625" style="47"/>
    <col min="6647" max="6647" width="4.7109375" style="47" customWidth="1"/>
    <col min="6648" max="6648" width="41.5703125" style="47" customWidth="1"/>
    <col min="6649" max="6650" width="10.85546875" style="47" customWidth="1"/>
    <col min="6651" max="6651" width="9.7109375" style="47" customWidth="1"/>
    <col min="6652" max="6652" width="10.7109375" style="47" customWidth="1"/>
    <col min="6653" max="6653" width="10" style="47" customWidth="1"/>
    <col min="6654" max="6654" width="11.85546875" style="47" customWidth="1"/>
    <col min="6655" max="6655" width="11.28515625" style="47" customWidth="1"/>
    <col min="6656" max="6656" width="11.140625" style="47" customWidth="1"/>
    <col min="6657" max="6657" width="11.5703125" style="47" customWidth="1"/>
    <col min="6658" max="6658" width="12.28515625" style="47" customWidth="1"/>
    <col min="6659" max="6902" width="9.140625" style="47"/>
    <col min="6903" max="6903" width="4.7109375" style="47" customWidth="1"/>
    <col min="6904" max="6904" width="41.5703125" style="47" customWidth="1"/>
    <col min="6905" max="6906" width="10.85546875" style="47" customWidth="1"/>
    <col min="6907" max="6907" width="9.7109375" style="47" customWidth="1"/>
    <col min="6908" max="6908" width="10.7109375" style="47" customWidth="1"/>
    <col min="6909" max="6909" width="10" style="47" customWidth="1"/>
    <col min="6910" max="6910" width="11.85546875" style="47" customWidth="1"/>
    <col min="6911" max="6911" width="11.28515625" style="47" customWidth="1"/>
    <col min="6912" max="6912" width="11.140625" style="47" customWidth="1"/>
    <col min="6913" max="6913" width="11.5703125" style="47" customWidth="1"/>
    <col min="6914" max="6914" width="12.28515625" style="47" customWidth="1"/>
    <col min="6915" max="7158" width="9.140625" style="47"/>
    <col min="7159" max="7159" width="4.7109375" style="47" customWidth="1"/>
    <col min="7160" max="7160" width="41.5703125" style="47" customWidth="1"/>
    <col min="7161" max="7162" width="10.85546875" style="47" customWidth="1"/>
    <col min="7163" max="7163" width="9.7109375" style="47" customWidth="1"/>
    <col min="7164" max="7164" width="10.7109375" style="47" customWidth="1"/>
    <col min="7165" max="7165" width="10" style="47" customWidth="1"/>
    <col min="7166" max="7166" width="11.85546875" style="47" customWidth="1"/>
    <col min="7167" max="7167" width="11.28515625" style="47" customWidth="1"/>
    <col min="7168" max="7168" width="11.140625" style="47" customWidth="1"/>
    <col min="7169" max="7169" width="11.5703125" style="47" customWidth="1"/>
    <col min="7170" max="7170" width="12.28515625" style="47" customWidth="1"/>
    <col min="7171" max="7414" width="9.140625" style="47"/>
    <col min="7415" max="7415" width="4.7109375" style="47" customWidth="1"/>
    <col min="7416" max="7416" width="41.5703125" style="47" customWidth="1"/>
    <col min="7417" max="7418" width="10.85546875" style="47" customWidth="1"/>
    <col min="7419" max="7419" width="9.7109375" style="47" customWidth="1"/>
    <col min="7420" max="7420" width="10.7109375" style="47" customWidth="1"/>
    <col min="7421" max="7421" width="10" style="47" customWidth="1"/>
    <col min="7422" max="7422" width="11.85546875" style="47" customWidth="1"/>
    <col min="7423" max="7423" width="11.28515625" style="47" customWidth="1"/>
    <col min="7424" max="7424" width="11.140625" style="47" customWidth="1"/>
    <col min="7425" max="7425" width="11.5703125" style="47" customWidth="1"/>
    <col min="7426" max="7426" width="12.28515625" style="47" customWidth="1"/>
    <col min="7427" max="7670" width="9.140625" style="47"/>
    <col min="7671" max="7671" width="4.7109375" style="47" customWidth="1"/>
    <col min="7672" max="7672" width="41.5703125" style="47" customWidth="1"/>
    <col min="7673" max="7674" width="10.85546875" style="47" customWidth="1"/>
    <col min="7675" max="7675" width="9.7109375" style="47" customWidth="1"/>
    <col min="7676" max="7676" width="10.7109375" style="47" customWidth="1"/>
    <col min="7677" max="7677" width="10" style="47" customWidth="1"/>
    <col min="7678" max="7678" width="11.85546875" style="47" customWidth="1"/>
    <col min="7679" max="7679" width="11.28515625" style="47" customWidth="1"/>
    <col min="7680" max="7680" width="11.140625" style="47" customWidth="1"/>
    <col min="7681" max="7681" width="11.5703125" style="47" customWidth="1"/>
    <col min="7682" max="7682" width="12.28515625" style="47" customWidth="1"/>
    <col min="7683" max="7926" width="9.140625" style="47"/>
    <col min="7927" max="7927" width="4.7109375" style="47" customWidth="1"/>
    <col min="7928" max="7928" width="41.5703125" style="47" customWidth="1"/>
    <col min="7929" max="7930" width="10.85546875" style="47" customWidth="1"/>
    <col min="7931" max="7931" width="9.7109375" style="47" customWidth="1"/>
    <col min="7932" max="7932" width="10.7109375" style="47" customWidth="1"/>
    <col min="7933" max="7933" width="10" style="47" customWidth="1"/>
    <col min="7934" max="7934" width="11.85546875" style="47" customWidth="1"/>
    <col min="7935" max="7935" width="11.28515625" style="47" customWidth="1"/>
    <col min="7936" max="7936" width="11.140625" style="47" customWidth="1"/>
    <col min="7937" max="7937" width="11.5703125" style="47" customWidth="1"/>
    <col min="7938" max="7938" width="12.28515625" style="47" customWidth="1"/>
    <col min="7939" max="8182" width="9.140625" style="47"/>
    <col min="8183" max="8183" width="4.7109375" style="47" customWidth="1"/>
    <col min="8184" max="8184" width="41.5703125" style="47" customWidth="1"/>
    <col min="8185" max="8186" width="10.85546875" style="47" customWidth="1"/>
    <col min="8187" max="8187" width="9.7109375" style="47" customWidth="1"/>
    <col min="8188" max="8188" width="10.7109375" style="47" customWidth="1"/>
    <col min="8189" max="8189" width="10" style="47" customWidth="1"/>
    <col min="8190" max="8190" width="11.85546875" style="47" customWidth="1"/>
    <col min="8191" max="8191" width="11.28515625" style="47" customWidth="1"/>
    <col min="8192" max="8192" width="11.140625" style="47" customWidth="1"/>
    <col min="8193" max="8193" width="11.5703125" style="47" customWidth="1"/>
    <col min="8194" max="8194" width="12.28515625" style="47" customWidth="1"/>
    <col min="8195" max="8438" width="9.140625" style="47"/>
    <col min="8439" max="8439" width="4.7109375" style="47" customWidth="1"/>
    <col min="8440" max="8440" width="41.5703125" style="47" customWidth="1"/>
    <col min="8441" max="8442" width="10.85546875" style="47" customWidth="1"/>
    <col min="8443" max="8443" width="9.7109375" style="47" customWidth="1"/>
    <col min="8444" max="8444" width="10.7109375" style="47" customWidth="1"/>
    <col min="8445" max="8445" width="10" style="47" customWidth="1"/>
    <col min="8446" max="8446" width="11.85546875" style="47" customWidth="1"/>
    <col min="8447" max="8447" width="11.28515625" style="47" customWidth="1"/>
    <col min="8448" max="8448" width="11.140625" style="47" customWidth="1"/>
    <col min="8449" max="8449" width="11.5703125" style="47" customWidth="1"/>
    <col min="8450" max="8450" width="12.28515625" style="47" customWidth="1"/>
    <col min="8451" max="8694" width="9.140625" style="47"/>
    <col min="8695" max="8695" width="4.7109375" style="47" customWidth="1"/>
    <col min="8696" max="8696" width="41.5703125" style="47" customWidth="1"/>
    <col min="8697" max="8698" width="10.85546875" style="47" customWidth="1"/>
    <col min="8699" max="8699" width="9.7109375" style="47" customWidth="1"/>
    <col min="8700" max="8700" width="10.7109375" style="47" customWidth="1"/>
    <col min="8701" max="8701" width="10" style="47" customWidth="1"/>
    <col min="8702" max="8702" width="11.85546875" style="47" customWidth="1"/>
    <col min="8703" max="8703" width="11.28515625" style="47" customWidth="1"/>
    <col min="8704" max="8704" width="11.140625" style="47" customWidth="1"/>
    <col min="8705" max="8705" width="11.5703125" style="47" customWidth="1"/>
    <col min="8706" max="8706" width="12.28515625" style="47" customWidth="1"/>
    <col min="8707" max="8950" width="9.140625" style="47"/>
    <col min="8951" max="8951" width="4.7109375" style="47" customWidth="1"/>
    <col min="8952" max="8952" width="41.5703125" style="47" customWidth="1"/>
    <col min="8953" max="8954" width="10.85546875" style="47" customWidth="1"/>
    <col min="8955" max="8955" width="9.7109375" style="47" customWidth="1"/>
    <col min="8956" max="8956" width="10.7109375" style="47" customWidth="1"/>
    <col min="8957" max="8957" width="10" style="47" customWidth="1"/>
    <col min="8958" max="8958" width="11.85546875" style="47" customWidth="1"/>
    <col min="8959" max="8959" width="11.28515625" style="47" customWidth="1"/>
    <col min="8960" max="8960" width="11.140625" style="47" customWidth="1"/>
    <col min="8961" max="8961" width="11.5703125" style="47" customWidth="1"/>
    <col min="8962" max="8962" width="12.28515625" style="47" customWidth="1"/>
    <col min="8963" max="9206" width="9.140625" style="47"/>
    <col min="9207" max="9207" width="4.7109375" style="47" customWidth="1"/>
    <col min="9208" max="9208" width="41.5703125" style="47" customWidth="1"/>
    <col min="9209" max="9210" width="10.85546875" style="47" customWidth="1"/>
    <col min="9211" max="9211" width="9.7109375" style="47" customWidth="1"/>
    <col min="9212" max="9212" width="10.7109375" style="47" customWidth="1"/>
    <col min="9213" max="9213" width="10" style="47" customWidth="1"/>
    <col min="9214" max="9214" width="11.85546875" style="47" customWidth="1"/>
    <col min="9215" max="9215" width="11.28515625" style="47" customWidth="1"/>
    <col min="9216" max="9216" width="11.140625" style="47" customWidth="1"/>
    <col min="9217" max="9217" width="11.5703125" style="47" customWidth="1"/>
    <col min="9218" max="9218" width="12.28515625" style="47" customWidth="1"/>
    <col min="9219" max="9462" width="9.140625" style="47"/>
    <col min="9463" max="9463" width="4.7109375" style="47" customWidth="1"/>
    <col min="9464" max="9464" width="41.5703125" style="47" customWidth="1"/>
    <col min="9465" max="9466" width="10.85546875" style="47" customWidth="1"/>
    <col min="9467" max="9467" width="9.7109375" style="47" customWidth="1"/>
    <col min="9468" max="9468" width="10.7109375" style="47" customWidth="1"/>
    <col min="9469" max="9469" width="10" style="47" customWidth="1"/>
    <col min="9470" max="9470" width="11.85546875" style="47" customWidth="1"/>
    <col min="9471" max="9471" width="11.28515625" style="47" customWidth="1"/>
    <col min="9472" max="9472" width="11.140625" style="47" customWidth="1"/>
    <col min="9473" max="9473" width="11.5703125" style="47" customWidth="1"/>
    <col min="9474" max="9474" width="12.28515625" style="47" customWidth="1"/>
    <col min="9475" max="9718" width="9.140625" style="47"/>
    <col min="9719" max="9719" width="4.7109375" style="47" customWidth="1"/>
    <col min="9720" max="9720" width="41.5703125" style="47" customWidth="1"/>
    <col min="9721" max="9722" width="10.85546875" style="47" customWidth="1"/>
    <col min="9723" max="9723" width="9.7109375" style="47" customWidth="1"/>
    <col min="9724" max="9724" width="10.7109375" style="47" customWidth="1"/>
    <col min="9725" max="9725" width="10" style="47" customWidth="1"/>
    <col min="9726" max="9726" width="11.85546875" style="47" customWidth="1"/>
    <col min="9727" max="9727" width="11.28515625" style="47" customWidth="1"/>
    <col min="9728" max="9728" width="11.140625" style="47" customWidth="1"/>
    <col min="9729" max="9729" width="11.5703125" style="47" customWidth="1"/>
    <col min="9730" max="9730" width="12.28515625" style="47" customWidth="1"/>
    <col min="9731" max="9974" width="9.140625" style="47"/>
    <col min="9975" max="9975" width="4.7109375" style="47" customWidth="1"/>
    <col min="9976" max="9976" width="41.5703125" style="47" customWidth="1"/>
    <col min="9977" max="9978" width="10.85546875" style="47" customWidth="1"/>
    <col min="9979" max="9979" width="9.7109375" style="47" customWidth="1"/>
    <col min="9980" max="9980" width="10.7109375" style="47" customWidth="1"/>
    <col min="9981" max="9981" width="10" style="47" customWidth="1"/>
    <col min="9982" max="9982" width="11.85546875" style="47" customWidth="1"/>
    <col min="9983" max="9983" width="11.28515625" style="47" customWidth="1"/>
    <col min="9984" max="9984" width="11.140625" style="47" customWidth="1"/>
    <col min="9985" max="9985" width="11.5703125" style="47" customWidth="1"/>
    <col min="9986" max="9986" width="12.28515625" style="47" customWidth="1"/>
    <col min="9987" max="10230" width="9.140625" style="47"/>
    <col min="10231" max="10231" width="4.7109375" style="47" customWidth="1"/>
    <col min="10232" max="10232" width="41.5703125" style="47" customWidth="1"/>
    <col min="10233" max="10234" width="10.85546875" style="47" customWidth="1"/>
    <col min="10235" max="10235" width="9.7109375" style="47" customWidth="1"/>
    <col min="10236" max="10236" width="10.7109375" style="47" customWidth="1"/>
    <col min="10237" max="10237" width="10" style="47" customWidth="1"/>
    <col min="10238" max="10238" width="11.85546875" style="47" customWidth="1"/>
    <col min="10239" max="10239" width="11.28515625" style="47" customWidth="1"/>
    <col min="10240" max="10240" width="11.140625" style="47" customWidth="1"/>
    <col min="10241" max="10241" width="11.5703125" style="47" customWidth="1"/>
    <col min="10242" max="10242" width="12.28515625" style="47" customWidth="1"/>
    <col min="10243" max="10486" width="9.140625" style="47"/>
    <col min="10487" max="10487" width="4.7109375" style="47" customWidth="1"/>
    <col min="10488" max="10488" width="41.5703125" style="47" customWidth="1"/>
    <col min="10489" max="10490" width="10.85546875" style="47" customWidth="1"/>
    <col min="10491" max="10491" width="9.7109375" style="47" customWidth="1"/>
    <col min="10492" max="10492" width="10.7109375" style="47" customWidth="1"/>
    <col min="10493" max="10493" width="10" style="47" customWidth="1"/>
    <col min="10494" max="10494" width="11.85546875" style="47" customWidth="1"/>
    <col min="10495" max="10495" width="11.28515625" style="47" customWidth="1"/>
    <col min="10496" max="10496" width="11.140625" style="47" customWidth="1"/>
    <col min="10497" max="10497" width="11.5703125" style="47" customWidth="1"/>
    <col min="10498" max="10498" width="12.28515625" style="47" customWidth="1"/>
    <col min="10499" max="10742" width="9.140625" style="47"/>
    <col min="10743" max="10743" width="4.7109375" style="47" customWidth="1"/>
    <col min="10744" max="10744" width="41.5703125" style="47" customWidth="1"/>
    <col min="10745" max="10746" width="10.85546875" style="47" customWidth="1"/>
    <col min="10747" max="10747" width="9.7109375" style="47" customWidth="1"/>
    <col min="10748" max="10748" width="10.7109375" style="47" customWidth="1"/>
    <col min="10749" max="10749" width="10" style="47" customWidth="1"/>
    <col min="10750" max="10750" width="11.85546875" style="47" customWidth="1"/>
    <col min="10751" max="10751" width="11.28515625" style="47" customWidth="1"/>
    <col min="10752" max="10752" width="11.140625" style="47" customWidth="1"/>
    <col min="10753" max="10753" width="11.5703125" style="47" customWidth="1"/>
    <col min="10754" max="10754" width="12.28515625" style="47" customWidth="1"/>
    <col min="10755" max="10998" width="9.140625" style="47"/>
    <col min="10999" max="10999" width="4.7109375" style="47" customWidth="1"/>
    <col min="11000" max="11000" width="41.5703125" style="47" customWidth="1"/>
    <col min="11001" max="11002" width="10.85546875" style="47" customWidth="1"/>
    <col min="11003" max="11003" width="9.7109375" style="47" customWidth="1"/>
    <col min="11004" max="11004" width="10.7109375" style="47" customWidth="1"/>
    <col min="11005" max="11005" width="10" style="47" customWidth="1"/>
    <col min="11006" max="11006" width="11.85546875" style="47" customWidth="1"/>
    <col min="11007" max="11007" width="11.28515625" style="47" customWidth="1"/>
    <col min="11008" max="11008" width="11.140625" style="47" customWidth="1"/>
    <col min="11009" max="11009" width="11.5703125" style="47" customWidth="1"/>
    <col min="11010" max="11010" width="12.28515625" style="47" customWidth="1"/>
    <col min="11011" max="11254" width="9.140625" style="47"/>
    <col min="11255" max="11255" width="4.7109375" style="47" customWidth="1"/>
    <col min="11256" max="11256" width="41.5703125" style="47" customWidth="1"/>
    <col min="11257" max="11258" width="10.85546875" style="47" customWidth="1"/>
    <col min="11259" max="11259" width="9.7109375" style="47" customWidth="1"/>
    <col min="11260" max="11260" width="10.7109375" style="47" customWidth="1"/>
    <col min="11261" max="11261" width="10" style="47" customWidth="1"/>
    <col min="11262" max="11262" width="11.85546875" style="47" customWidth="1"/>
    <col min="11263" max="11263" width="11.28515625" style="47" customWidth="1"/>
    <col min="11264" max="11264" width="11.140625" style="47" customWidth="1"/>
    <col min="11265" max="11265" width="11.5703125" style="47" customWidth="1"/>
    <col min="11266" max="11266" width="12.28515625" style="47" customWidth="1"/>
    <col min="11267" max="11510" width="9.140625" style="47"/>
    <col min="11511" max="11511" width="4.7109375" style="47" customWidth="1"/>
    <col min="11512" max="11512" width="41.5703125" style="47" customWidth="1"/>
    <col min="11513" max="11514" width="10.85546875" style="47" customWidth="1"/>
    <col min="11515" max="11515" width="9.7109375" style="47" customWidth="1"/>
    <col min="11516" max="11516" width="10.7109375" style="47" customWidth="1"/>
    <col min="11517" max="11517" width="10" style="47" customWidth="1"/>
    <col min="11518" max="11518" width="11.85546875" style="47" customWidth="1"/>
    <col min="11519" max="11519" width="11.28515625" style="47" customWidth="1"/>
    <col min="11520" max="11520" width="11.140625" style="47" customWidth="1"/>
    <col min="11521" max="11521" width="11.5703125" style="47" customWidth="1"/>
    <col min="11522" max="11522" width="12.28515625" style="47" customWidth="1"/>
    <col min="11523" max="11766" width="9.140625" style="47"/>
    <col min="11767" max="11767" width="4.7109375" style="47" customWidth="1"/>
    <col min="11768" max="11768" width="41.5703125" style="47" customWidth="1"/>
    <col min="11769" max="11770" width="10.85546875" style="47" customWidth="1"/>
    <col min="11771" max="11771" width="9.7109375" style="47" customWidth="1"/>
    <col min="11772" max="11772" width="10.7109375" style="47" customWidth="1"/>
    <col min="11773" max="11773" width="10" style="47" customWidth="1"/>
    <col min="11774" max="11774" width="11.85546875" style="47" customWidth="1"/>
    <col min="11775" max="11775" width="11.28515625" style="47" customWidth="1"/>
    <col min="11776" max="11776" width="11.140625" style="47" customWidth="1"/>
    <col min="11777" max="11777" width="11.5703125" style="47" customWidth="1"/>
    <col min="11778" max="11778" width="12.28515625" style="47" customWidth="1"/>
    <col min="11779" max="12022" width="9.140625" style="47"/>
    <col min="12023" max="12023" width="4.7109375" style="47" customWidth="1"/>
    <col min="12024" max="12024" width="41.5703125" style="47" customWidth="1"/>
    <col min="12025" max="12026" width="10.85546875" style="47" customWidth="1"/>
    <col min="12027" max="12027" width="9.7109375" style="47" customWidth="1"/>
    <col min="12028" max="12028" width="10.7109375" style="47" customWidth="1"/>
    <col min="12029" max="12029" width="10" style="47" customWidth="1"/>
    <col min="12030" max="12030" width="11.85546875" style="47" customWidth="1"/>
    <col min="12031" max="12031" width="11.28515625" style="47" customWidth="1"/>
    <col min="12032" max="12032" width="11.140625" style="47" customWidth="1"/>
    <col min="12033" max="12033" width="11.5703125" style="47" customWidth="1"/>
    <col min="12034" max="12034" width="12.28515625" style="47" customWidth="1"/>
    <col min="12035" max="12278" width="9.140625" style="47"/>
    <col min="12279" max="12279" width="4.7109375" style="47" customWidth="1"/>
    <col min="12280" max="12280" width="41.5703125" style="47" customWidth="1"/>
    <col min="12281" max="12282" width="10.85546875" style="47" customWidth="1"/>
    <col min="12283" max="12283" width="9.7109375" style="47" customWidth="1"/>
    <col min="12284" max="12284" width="10.7109375" style="47" customWidth="1"/>
    <col min="12285" max="12285" width="10" style="47" customWidth="1"/>
    <col min="12286" max="12286" width="11.85546875" style="47" customWidth="1"/>
    <col min="12287" max="12287" width="11.28515625" style="47" customWidth="1"/>
    <col min="12288" max="12288" width="11.140625" style="47" customWidth="1"/>
    <col min="12289" max="12289" width="11.5703125" style="47" customWidth="1"/>
    <col min="12290" max="12290" width="12.28515625" style="47" customWidth="1"/>
    <col min="12291" max="12534" width="9.140625" style="47"/>
    <col min="12535" max="12535" width="4.7109375" style="47" customWidth="1"/>
    <col min="12536" max="12536" width="41.5703125" style="47" customWidth="1"/>
    <col min="12537" max="12538" width="10.85546875" style="47" customWidth="1"/>
    <col min="12539" max="12539" width="9.7109375" style="47" customWidth="1"/>
    <col min="12540" max="12540" width="10.7109375" style="47" customWidth="1"/>
    <col min="12541" max="12541" width="10" style="47" customWidth="1"/>
    <col min="12542" max="12542" width="11.85546875" style="47" customWidth="1"/>
    <col min="12543" max="12543" width="11.28515625" style="47" customWidth="1"/>
    <col min="12544" max="12544" width="11.140625" style="47" customWidth="1"/>
    <col min="12545" max="12545" width="11.5703125" style="47" customWidth="1"/>
    <col min="12546" max="12546" width="12.28515625" style="47" customWidth="1"/>
    <col min="12547" max="12790" width="9.140625" style="47"/>
    <col min="12791" max="12791" width="4.7109375" style="47" customWidth="1"/>
    <col min="12792" max="12792" width="41.5703125" style="47" customWidth="1"/>
    <col min="12793" max="12794" width="10.85546875" style="47" customWidth="1"/>
    <col min="12795" max="12795" width="9.7109375" style="47" customWidth="1"/>
    <col min="12796" max="12796" width="10.7109375" style="47" customWidth="1"/>
    <col min="12797" max="12797" width="10" style="47" customWidth="1"/>
    <col min="12798" max="12798" width="11.85546875" style="47" customWidth="1"/>
    <col min="12799" max="12799" width="11.28515625" style="47" customWidth="1"/>
    <col min="12800" max="12800" width="11.140625" style="47" customWidth="1"/>
    <col min="12801" max="12801" width="11.5703125" style="47" customWidth="1"/>
    <col min="12802" max="12802" width="12.28515625" style="47" customWidth="1"/>
    <col min="12803" max="13046" width="9.140625" style="47"/>
    <col min="13047" max="13047" width="4.7109375" style="47" customWidth="1"/>
    <col min="13048" max="13048" width="41.5703125" style="47" customWidth="1"/>
    <col min="13049" max="13050" width="10.85546875" style="47" customWidth="1"/>
    <col min="13051" max="13051" width="9.7109375" style="47" customWidth="1"/>
    <col min="13052" max="13052" width="10.7109375" style="47" customWidth="1"/>
    <col min="13053" max="13053" width="10" style="47" customWidth="1"/>
    <col min="13054" max="13054" width="11.85546875" style="47" customWidth="1"/>
    <col min="13055" max="13055" width="11.28515625" style="47" customWidth="1"/>
    <col min="13056" max="13056" width="11.140625" style="47" customWidth="1"/>
    <col min="13057" max="13057" width="11.5703125" style="47" customWidth="1"/>
    <col min="13058" max="13058" width="12.28515625" style="47" customWidth="1"/>
    <col min="13059" max="13302" width="9.140625" style="47"/>
    <col min="13303" max="13303" width="4.7109375" style="47" customWidth="1"/>
    <col min="13304" max="13304" width="41.5703125" style="47" customWidth="1"/>
    <col min="13305" max="13306" width="10.85546875" style="47" customWidth="1"/>
    <col min="13307" max="13307" width="9.7109375" style="47" customWidth="1"/>
    <col min="13308" max="13308" width="10.7109375" style="47" customWidth="1"/>
    <col min="13309" max="13309" width="10" style="47" customWidth="1"/>
    <col min="13310" max="13310" width="11.85546875" style="47" customWidth="1"/>
    <col min="13311" max="13311" width="11.28515625" style="47" customWidth="1"/>
    <col min="13312" max="13312" width="11.140625" style="47" customWidth="1"/>
    <col min="13313" max="13313" width="11.5703125" style="47" customWidth="1"/>
    <col min="13314" max="13314" width="12.28515625" style="47" customWidth="1"/>
    <col min="13315" max="13558" width="9.140625" style="47"/>
    <col min="13559" max="13559" width="4.7109375" style="47" customWidth="1"/>
    <col min="13560" max="13560" width="41.5703125" style="47" customWidth="1"/>
    <col min="13561" max="13562" width="10.85546875" style="47" customWidth="1"/>
    <col min="13563" max="13563" width="9.7109375" style="47" customWidth="1"/>
    <col min="13564" max="13564" width="10.7109375" style="47" customWidth="1"/>
    <col min="13565" max="13565" width="10" style="47" customWidth="1"/>
    <col min="13566" max="13566" width="11.85546875" style="47" customWidth="1"/>
    <col min="13567" max="13567" width="11.28515625" style="47" customWidth="1"/>
    <col min="13568" max="13568" width="11.140625" style="47" customWidth="1"/>
    <col min="13569" max="13569" width="11.5703125" style="47" customWidth="1"/>
    <col min="13570" max="13570" width="12.28515625" style="47" customWidth="1"/>
    <col min="13571" max="13814" width="9.140625" style="47"/>
    <col min="13815" max="13815" width="4.7109375" style="47" customWidth="1"/>
    <col min="13816" max="13816" width="41.5703125" style="47" customWidth="1"/>
    <col min="13817" max="13818" width="10.85546875" style="47" customWidth="1"/>
    <col min="13819" max="13819" width="9.7109375" style="47" customWidth="1"/>
    <col min="13820" max="13820" width="10.7109375" style="47" customWidth="1"/>
    <col min="13821" max="13821" width="10" style="47" customWidth="1"/>
    <col min="13822" max="13822" width="11.85546875" style="47" customWidth="1"/>
    <col min="13823" max="13823" width="11.28515625" style="47" customWidth="1"/>
    <col min="13824" max="13824" width="11.140625" style="47" customWidth="1"/>
    <col min="13825" max="13825" width="11.5703125" style="47" customWidth="1"/>
    <col min="13826" max="13826" width="12.28515625" style="47" customWidth="1"/>
    <col min="13827" max="14070" width="9.140625" style="47"/>
    <col min="14071" max="14071" width="4.7109375" style="47" customWidth="1"/>
    <col min="14072" max="14072" width="41.5703125" style="47" customWidth="1"/>
    <col min="14073" max="14074" width="10.85546875" style="47" customWidth="1"/>
    <col min="14075" max="14075" width="9.7109375" style="47" customWidth="1"/>
    <col min="14076" max="14076" width="10.7109375" style="47" customWidth="1"/>
    <col min="14077" max="14077" width="10" style="47" customWidth="1"/>
    <col min="14078" max="14078" width="11.85546875" style="47" customWidth="1"/>
    <col min="14079" max="14079" width="11.28515625" style="47" customWidth="1"/>
    <col min="14080" max="14080" width="11.140625" style="47" customWidth="1"/>
    <col min="14081" max="14081" width="11.5703125" style="47" customWidth="1"/>
    <col min="14082" max="14082" width="12.28515625" style="47" customWidth="1"/>
    <col min="14083" max="14326" width="9.140625" style="47"/>
    <col min="14327" max="14327" width="4.7109375" style="47" customWidth="1"/>
    <col min="14328" max="14328" width="41.5703125" style="47" customWidth="1"/>
    <col min="14329" max="14330" width="10.85546875" style="47" customWidth="1"/>
    <col min="14331" max="14331" width="9.7109375" style="47" customWidth="1"/>
    <col min="14332" max="14332" width="10.7109375" style="47" customWidth="1"/>
    <col min="14333" max="14333" width="10" style="47" customWidth="1"/>
    <col min="14334" max="14334" width="11.85546875" style="47" customWidth="1"/>
    <col min="14335" max="14335" width="11.28515625" style="47" customWidth="1"/>
    <col min="14336" max="14336" width="11.140625" style="47" customWidth="1"/>
    <col min="14337" max="14337" width="11.5703125" style="47" customWidth="1"/>
    <col min="14338" max="14338" width="12.28515625" style="47" customWidth="1"/>
    <col min="14339" max="14582" width="9.140625" style="47"/>
    <col min="14583" max="14583" width="4.7109375" style="47" customWidth="1"/>
    <col min="14584" max="14584" width="41.5703125" style="47" customWidth="1"/>
    <col min="14585" max="14586" width="10.85546875" style="47" customWidth="1"/>
    <col min="14587" max="14587" width="9.7109375" style="47" customWidth="1"/>
    <col min="14588" max="14588" width="10.7109375" style="47" customWidth="1"/>
    <col min="14589" max="14589" width="10" style="47" customWidth="1"/>
    <col min="14590" max="14590" width="11.85546875" style="47" customWidth="1"/>
    <col min="14591" max="14591" width="11.28515625" style="47" customWidth="1"/>
    <col min="14592" max="14592" width="11.140625" style="47" customWidth="1"/>
    <col min="14593" max="14593" width="11.5703125" style="47" customWidth="1"/>
    <col min="14594" max="14594" width="12.28515625" style="47" customWidth="1"/>
    <col min="14595" max="14838" width="9.140625" style="47"/>
    <col min="14839" max="14839" width="4.7109375" style="47" customWidth="1"/>
    <col min="14840" max="14840" width="41.5703125" style="47" customWidth="1"/>
    <col min="14841" max="14842" width="10.85546875" style="47" customWidth="1"/>
    <col min="14843" max="14843" width="9.7109375" style="47" customWidth="1"/>
    <col min="14844" max="14844" width="10.7109375" style="47" customWidth="1"/>
    <col min="14845" max="14845" width="10" style="47" customWidth="1"/>
    <col min="14846" max="14846" width="11.85546875" style="47" customWidth="1"/>
    <col min="14847" max="14847" width="11.28515625" style="47" customWidth="1"/>
    <col min="14848" max="14848" width="11.140625" style="47" customWidth="1"/>
    <col min="14849" max="14849" width="11.5703125" style="47" customWidth="1"/>
    <col min="14850" max="14850" width="12.28515625" style="47" customWidth="1"/>
    <col min="14851" max="15094" width="9.140625" style="47"/>
    <col min="15095" max="15095" width="4.7109375" style="47" customWidth="1"/>
    <col min="15096" max="15096" width="41.5703125" style="47" customWidth="1"/>
    <col min="15097" max="15098" width="10.85546875" style="47" customWidth="1"/>
    <col min="15099" max="15099" width="9.7109375" style="47" customWidth="1"/>
    <col min="15100" max="15100" width="10.7109375" style="47" customWidth="1"/>
    <col min="15101" max="15101" width="10" style="47" customWidth="1"/>
    <col min="15102" max="15102" width="11.85546875" style="47" customWidth="1"/>
    <col min="15103" max="15103" width="11.28515625" style="47" customWidth="1"/>
    <col min="15104" max="15104" width="11.140625" style="47" customWidth="1"/>
    <col min="15105" max="15105" width="11.5703125" style="47" customWidth="1"/>
    <col min="15106" max="15106" width="12.28515625" style="47" customWidth="1"/>
    <col min="15107" max="15350" width="9.140625" style="47"/>
    <col min="15351" max="15351" width="4.7109375" style="47" customWidth="1"/>
    <col min="15352" max="15352" width="41.5703125" style="47" customWidth="1"/>
    <col min="15353" max="15354" width="10.85546875" style="47" customWidth="1"/>
    <col min="15355" max="15355" width="9.7109375" style="47" customWidth="1"/>
    <col min="15356" max="15356" width="10.7109375" style="47" customWidth="1"/>
    <col min="15357" max="15357" width="10" style="47" customWidth="1"/>
    <col min="15358" max="15358" width="11.85546875" style="47" customWidth="1"/>
    <col min="15359" max="15359" width="11.28515625" style="47" customWidth="1"/>
    <col min="15360" max="15360" width="11.140625" style="47" customWidth="1"/>
    <col min="15361" max="15361" width="11.5703125" style="47" customWidth="1"/>
    <col min="15362" max="15362" width="12.28515625" style="47" customWidth="1"/>
    <col min="15363" max="15606" width="9.140625" style="47"/>
    <col min="15607" max="15607" width="4.7109375" style="47" customWidth="1"/>
    <col min="15608" max="15608" width="41.5703125" style="47" customWidth="1"/>
    <col min="15609" max="15610" width="10.85546875" style="47" customWidth="1"/>
    <col min="15611" max="15611" width="9.7109375" style="47" customWidth="1"/>
    <col min="15612" max="15612" width="10.7109375" style="47" customWidth="1"/>
    <col min="15613" max="15613" width="10" style="47" customWidth="1"/>
    <col min="15614" max="15614" width="11.85546875" style="47" customWidth="1"/>
    <col min="15615" max="15615" width="11.28515625" style="47" customWidth="1"/>
    <col min="15616" max="15616" width="11.140625" style="47" customWidth="1"/>
    <col min="15617" max="15617" width="11.5703125" style="47" customWidth="1"/>
    <col min="15618" max="15618" width="12.28515625" style="47" customWidth="1"/>
    <col min="15619" max="15862" width="9.140625" style="47"/>
    <col min="15863" max="15863" width="4.7109375" style="47" customWidth="1"/>
    <col min="15864" max="15864" width="41.5703125" style="47" customWidth="1"/>
    <col min="15865" max="15866" width="10.85546875" style="47" customWidth="1"/>
    <col min="15867" max="15867" width="9.7109375" style="47" customWidth="1"/>
    <col min="15868" max="15868" width="10.7109375" style="47" customWidth="1"/>
    <col min="15869" max="15869" width="10" style="47" customWidth="1"/>
    <col min="15870" max="15870" width="11.85546875" style="47" customWidth="1"/>
    <col min="15871" max="15871" width="11.28515625" style="47" customWidth="1"/>
    <col min="15872" max="15872" width="11.140625" style="47" customWidth="1"/>
    <col min="15873" max="15873" width="11.5703125" style="47" customWidth="1"/>
    <col min="15874" max="15874" width="12.28515625" style="47" customWidth="1"/>
    <col min="15875" max="16118" width="9.140625" style="47"/>
    <col min="16119" max="16119" width="4.7109375" style="47" customWidth="1"/>
    <col min="16120" max="16120" width="41.5703125" style="47" customWidth="1"/>
    <col min="16121" max="16122" width="10.85546875" style="47" customWidth="1"/>
    <col min="16123" max="16123" width="9.7109375" style="47" customWidth="1"/>
    <col min="16124" max="16124" width="10.7109375" style="47" customWidth="1"/>
    <col min="16125" max="16125" width="10" style="47" customWidth="1"/>
    <col min="16126" max="16126" width="11.85546875" style="47" customWidth="1"/>
    <col min="16127" max="16127" width="11.28515625" style="47" customWidth="1"/>
    <col min="16128" max="16128" width="11.140625" style="47" customWidth="1"/>
    <col min="16129" max="16129" width="11.5703125" style="47" customWidth="1"/>
    <col min="16130" max="16130" width="12.28515625" style="47" customWidth="1"/>
    <col min="16131" max="16384" width="9.140625" style="47"/>
  </cols>
  <sheetData>
    <row r="1" spans="1:7" ht="15.75">
      <c r="A1" s="69" t="s">
        <v>136</v>
      </c>
      <c r="B1" s="69"/>
      <c r="C1" s="70"/>
      <c r="D1" s="71"/>
      <c r="E1" s="71"/>
      <c r="F1" s="70"/>
      <c r="G1" s="72" t="s">
        <v>125</v>
      </c>
    </row>
    <row r="2" spans="1:7">
      <c r="A2" s="48"/>
      <c r="B2" s="51"/>
      <c r="C2" s="50"/>
      <c r="D2" s="49"/>
      <c r="E2" s="49"/>
      <c r="F2" s="49"/>
    </row>
    <row r="3" spans="1:7" ht="15.75" customHeight="1">
      <c r="A3" s="271" t="s">
        <v>126</v>
      </c>
      <c r="B3" s="271"/>
      <c r="C3" s="271"/>
      <c r="D3" s="271"/>
      <c r="E3" s="271"/>
      <c r="F3" s="271"/>
      <c r="G3" s="271"/>
    </row>
    <row r="4" spans="1:7" ht="16.5" thickBot="1">
      <c r="A4" s="52" t="s">
        <v>14</v>
      </c>
      <c r="B4" s="53"/>
      <c r="D4" s="49"/>
      <c r="E4" s="49"/>
      <c r="G4" s="73" t="s">
        <v>15</v>
      </c>
    </row>
    <row r="5" spans="1:7" ht="16.5" thickBot="1">
      <c r="A5" s="272" t="s">
        <v>16</v>
      </c>
      <c r="B5" s="274" t="s">
        <v>17</v>
      </c>
      <c r="C5" s="276" t="s">
        <v>127</v>
      </c>
      <c r="D5" s="277"/>
      <c r="E5" s="277"/>
      <c r="F5" s="277"/>
      <c r="G5" s="278"/>
    </row>
    <row r="6" spans="1:7" ht="16.5" thickBot="1">
      <c r="A6" s="273"/>
      <c r="B6" s="275"/>
      <c r="C6" s="74" t="s">
        <v>18</v>
      </c>
      <c r="D6" s="75" t="s">
        <v>19</v>
      </c>
      <c r="E6" s="76" t="s">
        <v>20</v>
      </c>
      <c r="F6" s="75" t="s">
        <v>21</v>
      </c>
      <c r="G6" s="76" t="s">
        <v>22</v>
      </c>
    </row>
    <row r="7" spans="1:7" s="54" customFormat="1" ht="16.5" customHeight="1" thickBot="1">
      <c r="A7" s="77">
        <v>1</v>
      </c>
      <c r="B7" s="78">
        <v>2</v>
      </c>
      <c r="C7" s="79">
        <v>8</v>
      </c>
      <c r="D7" s="80">
        <v>9</v>
      </c>
      <c r="E7" s="81">
        <v>10</v>
      </c>
      <c r="F7" s="80">
        <v>11</v>
      </c>
      <c r="G7" s="81">
        <v>12</v>
      </c>
    </row>
    <row r="8" spans="1:7" ht="15.75">
      <c r="A8" s="82" t="s">
        <v>23</v>
      </c>
      <c r="B8" s="83" t="s">
        <v>24</v>
      </c>
      <c r="C8" s="84">
        <f>D8</f>
        <v>276.83299599999998</v>
      </c>
      <c r="D8" s="85">
        <f>D9+D14+D15+D16</f>
        <v>276.83299599999998</v>
      </c>
      <c r="E8" s="85">
        <f>E9+E14+E15+E16</f>
        <v>0</v>
      </c>
      <c r="F8" s="85">
        <f>F9+F14+F15+F16</f>
        <v>29.862270999999964</v>
      </c>
      <c r="G8" s="86">
        <f>G9+G14+G15+G16</f>
        <v>1.1906781172639995</v>
      </c>
    </row>
    <row r="9" spans="1:7" ht="12.75" customHeight="1">
      <c r="A9" s="82" t="s">
        <v>25</v>
      </c>
      <c r="B9" s="83" t="s">
        <v>26</v>
      </c>
      <c r="C9" s="87">
        <f>D9</f>
        <v>276.83299599999998</v>
      </c>
      <c r="D9" s="88">
        <f>D10+D11+D12+D13</f>
        <v>276.83299599999998</v>
      </c>
      <c r="E9" s="88">
        <f>E10+E11+E12+E13</f>
        <v>0</v>
      </c>
      <c r="F9" s="88">
        <f>F10+F11+F12+F13</f>
        <v>29.862270999999964</v>
      </c>
      <c r="G9" s="89">
        <f>G10+G11+G12+G13</f>
        <v>1.1906781172639995</v>
      </c>
    </row>
    <row r="10" spans="1:7" ht="15.75">
      <c r="A10" s="82"/>
      <c r="B10" s="83" t="s">
        <v>27</v>
      </c>
      <c r="C10" s="87"/>
      <c r="D10" s="88"/>
      <c r="E10" s="90"/>
      <c r="F10" s="88"/>
      <c r="G10" s="89"/>
    </row>
    <row r="11" spans="1:7" ht="15.75">
      <c r="A11" s="82"/>
      <c r="B11" s="83" t="s">
        <v>19</v>
      </c>
      <c r="C11" s="87"/>
      <c r="D11" s="88">
        <v>276.83299599999998</v>
      </c>
      <c r="E11" s="90">
        <v>0</v>
      </c>
      <c r="F11" s="88">
        <f>D20-D22-D28</f>
        <v>29.862270999999964</v>
      </c>
      <c r="G11" s="89"/>
    </row>
    <row r="12" spans="1:7" ht="15.75">
      <c r="A12" s="82"/>
      <c r="B12" s="83" t="s">
        <v>20</v>
      </c>
      <c r="C12" s="87"/>
      <c r="D12" s="88"/>
      <c r="E12" s="88"/>
      <c r="F12" s="88"/>
      <c r="G12" s="89"/>
    </row>
    <row r="13" spans="1:7" ht="15.75">
      <c r="A13" s="82"/>
      <c r="B13" s="83" t="s">
        <v>28</v>
      </c>
      <c r="C13" s="87"/>
      <c r="D13" s="88"/>
      <c r="E13" s="88"/>
      <c r="F13" s="88"/>
      <c r="G13" s="89">
        <f>F21-F24</f>
        <v>1.1906781172639995</v>
      </c>
    </row>
    <row r="14" spans="1:7" ht="15.75">
      <c r="A14" s="82" t="s">
        <v>29</v>
      </c>
      <c r="B14" s="83" t="s">
        <v>30</v>
      </c>
      <c r="C14" s="87">
        <f>SUM(D14:G14)</f>
        <v>0</v>
      </c>
      <c r="D14" s="88">
        <v>0</v>
      </c>
      <c r="E14" s="88">
        <v>0</v>
      </c>
      <c r="F14" s="88">
        <v>0</v>
      </c>
      <c r="G14" s="89">
        <v>0</v>
      </c>
    </row>
    <row r="15" spans="1:7" ht="31.5">
      <c r="A15" s="82" t="s">
        <v>31</v>
      </c>
      <c r="B15" s="83" t="s">
        <v>32</v>
      </c>
      <c r="C15" s="87">
        <v>0</v>
      </c>
      <c r="D15" s="88">
        <v>0</v>
      </c>
      <c r="E15" s="88">
        <v>0</v>
      </c>
      <c r="F15" s="88">
        <v>0</v>
      </c>
      <c r="G15" s="89">
        <v>0</v>
      </c>
    </row>
    <row r="16" spans="1:7" ht="31.5">
      <c r="A16" s="82" t="s">
        <v>33</v>
      </c>
      <c r="B16" s="83" t="s">
        <v>34</v>
      </c>
      <c r="C16" s="87"/>
      <c r="D16" s="88"/>
      <c r="E16" s="88"/>
      <c r="F16" s="88"/>
      <c r="G16" s="89"/>
    </row>
    <row r="17" spans="1:7" ht="15.75">
      <c r="A17" s="82" t="s">
        <v>35</v>
      </c>
      <c r="B17" s="83" t="s">
        <v>36</v>
      </c>
      <c r="C17" s="87">
        <v>2.4984639999999998</v>
      </c>
      <c r="D17" s="88">
        <f>1.253903-0.11022</f>
        <v>1.143683</v>
      </c>
      <c r="E17" s="88">
        <f>[32]Лист4.1!J17</f>
        <v>0</v>
      </c>
      <c r="F17" s="88">
        <v>1.3471923401999999</v>
      </c>
      <c r="G17" s="89">
        <v>7.5872391360000003E-3</v>
      </c>
    </row>
    <row r="18" spans="1:7" ht="15.75">
      <c r="A18" s="82"/>
      <c r="B18" s="83" t="s">
        <v>37</v>
      </c>
      <c r="C18" s="91">
        <f>C17/C8</f>
        <v>9.0251669277169547E-3</v>
      </c>
      <c r="D18" s="92">
        <f>D17/D8</f>
        <v>4.1313102719879539E-3</v>
      </c>
      <c r="E18" s="93">
        <v>0</v>
      </c>
      <c r="F18" s="92">
        <f>F17/F8</f>
        <v>4.5113526034239043E-2</v>
      </c>
      <c r="G18" s="94">
        <f>G17/G8</f>
        <v>6.3722000312177928E-3</v>
      </c>
    </row>
    <row r="19" spans="1:7" ht="32.25" thickBot="1">
      <c r="A19" s="95" t="s">
        <v>38</v>
      </c>
      <c r="B19" s="96" t="s">
        <v>39</v>
      </c>
      <c r="C19" s="97">
        <f>D19+E19+F19+G19</f>
        <v>0</v>
      </c>
      <c r="D19" s="98">
        <v>0</v>
      </c>
      <c r="E19" s="98">
        <v>0</v>
      </c>
      <c r="F19" s="98">
        <v>0</v>
      </c>
      <c r="G19" s="99">
        <v>0</v>
      </c>
    </row>
    <row r="20" spans="1:7" ht="16.5" thickBot="1">
      <c r="A20" s="100" t="s">
        <v>40</v>
      </c>
      <c r="B20" s="101" t="s">
        <v>41</v>
      </c>
      <c r="C20" s="102">
        <f>C8-C17-C19</f>
        <v>274.33453199999997</v>
      </c>
      <c r="D20" s="103">
        <f>D8-D17-D19</f>
        <v>275.68931299999997</v>
      </c>
      <c r="E20" s="103">
        <f t="shared" ref="E20:G20" si="0">E8-E17-E19</f>
        <v>0</v>
      </c>
      <c r="F20" s="103">
        <f t="shared" si="0"/>
        <v>28.515078659799965</v>
      </c>
      <c r="G20" s="104">
        <f t="shared" si="0"/>
        <v>1.1830908781279996</v>
      </c>
    </row>
    <row r="21" spans="1:7" ht="15.75">
      <c r="A21" s="105"/>
      <c r="B21" s="62" t="s">
        <v>128</v>
      </c>
      <c r="C21" s="106">
        <f>C22+C23+C28+C26</f>
        <v>276.96088211120002</v>
      </c>
      <c r="D21" s="107">
        <f>D22+D23+D28</f>
        <v>245.82704200000001</v>
      </c>
      <c r="E21" s="107">
        <f>E22+E23+E28</f>
        <v>0</v>
      </c>
      <c r="F21" s="107">
        <f>F22+F23+F28</f>
        <v>30.780896457463999</v>
      </c>
      <c r="G21" s="108">
        <f>G22+G23+G28</f>
        <v>6.8673124535999996E-2</v>
      </c>
    </row>
    <row r="22" spans="1:7" ht="15.75">
      <c r="A22" s="82" t="s">
        <v>42</v>
      </c>
      <c r="B22" s="109" t="s">
        <v>129</v>
      </c>
      <c r="C22" s="110">
        <f>D22+E22+F22+G22</f>
        <v>35.166504000000003</v>
      </c>
      <c r="D22" s="111">
        <v>35.166504000000003</v>
      </c>
      <c r="E22" s="88">
        <v>0</v>
      </c>
      <c r="F22" s="88">
        <v>0</v>
      </c>
      <c r="G22" s="89">
        <v>0</v>
      </c>
    </row>
    <row r="23" spans="1:7" ht="31.5">
      <c r="A23" s="82"/>
      <c r="B23" s="63" t="s">
        <v>130</v>
      </c>
      <c r="C23" s="110">
        <f>D23+E23+F23+G23</f>
        <v>30.849569582000001</v>
      </c>
      <c r="D23" s="112">
        <f>D24+D25+D26</f>
        <v>0</v>
      </c>
      <c r="E23" s="112">
        <f>E24+E25+E26</f>
        <v>0</v>
      </c>
      <c r="F23" s="112">
        <f>F24+F25+F26</f>
        <v>30.780896457463999</v>
      </c>
      <c r="G23" s="113">
        <f>G24+G25+G26</f>
        <v>6.8673124535999996E-2</v>
      </c>
    </row>
    <row r="24" spans="1:7" ht="15.75">
      <c r="A24" s="82"/>
      <c r="B24" s="63" t="s">
        <v>131</v>
      </c>
      <c r="C24" s="114"/>
      <c r="D24" s="115"/>
      <c r="E24" s="115"/>
      <c r="F24" s="115">
        <v>29.5902183402</v>
      </c>
      <c r="G24" s="113">
        <f>[32]Лист4.1!L27</f>
        <v>0</v>
      </c>
    </row>
    <row r="25" spans="1:7" ht="20.25" customHeight="1">
      <c r="A25" s="82"/>
      <c r="B25" s="63" t="s">
        <v>132</v>
      </c>
      <c r="C25" s="114"/>
      <c r="D25" s="115"/>
      <c r="E25" s="115"/>
      <c r="F25" s="115">
        <v>0.90640758806399901</v>
      </c>
      <c r="G25" s="113">
        <v>6.8673124535999996E-2</v>
      </c>
    </row>
    <row r="26" spans="1:7" ht="60" customHeight="1">
      <c r="A26" s="82"/>
      <c r="B26" s="63" t="s">
        <v>133</v>
      </c>
      <c r="C26" s="114">
        <f>SUM(D26:G26)</f>
        <v>0.28427052920000001</v>
      </c>
      <c r="D26" s="88">
        <v>0</v>
      </c>
      <c r="E26" s="88">
        <v>0</v>
      </c>
      <c r="F26" s="112">
        <v>0.28427052920000001</v>
      </c>
      <c r="G26" s="113">
        <f>[32]Лист4.1!L25</f>
        <v>0</v>
      </c>
    </row>
    <row r="27" spans="1:7" ht="15.75">
      <c r="A27" s="82" t="s">
        <v>43</v>
      </c>
      <c r="B27" s="116" t="s">
        <v>44</v>
      </c>
      <c r="C27" s="87">
        <f>SUM(D27:G27)</f>
        <v>0</v>
      </c>
      <c r="D27" s="88">
        <v>0</v>
      </c>
      <c r="E27" s="88">
        <v>0</v>
      </c>
      <c r="F27" s="88">
        <v>0</v>
      </c>
      <c r="G27" s="89">
        <v>0</v>
      </c>
    </row>
    <row r="28" spans="1:7" ht="60" customHeight="1" thickBot="1">
      <c r="A28" s="117" t="s">
        <v>45</v>
      </c>
      <c r="B28" s="64" t="s">
        <v>135</v>
      </c>
      <c r="C28" s="118">
        <f>SUM(D28:G28)</f>
        <v>210.660538</v>
      </c>
      <c r="D28" s="119">
        <v>210.660538</v>
      </c>
      <c r="E28" s="119">
        <v>0</v>
      </c>
      <c r="F28" s="119">
        <v>0</v>
      </c>
      <c r="G28" s="120">
        <v>0</v>
      </c>
    </row>
    <row r="29" spans="1:7" ht="27.75" customHeight="1" thickBot="1">
      <c r="A29" s="121" t="s">
        <v>134</v>
      </c>
      <c r="B29" s="65" t="s">
        <v>46</v>
      </c>
      <c r="C29" s="66">
        <f>C23+C28+C26</f>
        <v>241.79437811119999</v>
      </c>
      <c r="D29" s="67">
        <f t="shared" ref="D29:G29" si="1">D23+D28</f>
        <v>210.660538</v>
      </c>
      <c r="E29" s="67">
        <f t="shared" si="1"/>
        <v>0</v>
      </c>
      <c r="F29" s="67">
        <f t="shared" si="1"/>
        <v>30.780896457463999</v>
      </c>
      <c r="G29" s="68">
        <f t="shared" si="1"/>
        <v>6.8673124535999996E-2</v>
      </c>
    </row>
    <row r="30" spans="1:7">
      <c r="A30" s="48"/>
      <c r="B30" s="51"/>
      <c r="C30" s="55"/>
      <c r="D30" s="49"/>
      <c r="E30" s="49"/>
      <c r="F30" s="49"/>
    </row>
    <row r="31" spans="1:7" ht="51.75" hidden="1" customHeight="1">
      <c r="A31" s="48"/>
      <c r="B31" s="51"/>
      <c r="C31" s="48"/>
      <c r="D31" s="56"/>
      <c r="E31" s="57"/>
      <c r="F31" s="49"/>
      <c r="G31" s="58"/>
    </row>
    <row r="32" spans="1:7">
      <c r="A32" s="49"/>
      <c r="B32" s="59"/>
      <c r="C32" s="49"/>
      <c r="D32" s="49"/>
      <c r="E32" s="49"/>
      <c r="F32" s="49"/>
    </row>
    <row r="33" spans="1:6">
      <c r="A33" s="49"/>
      <c r="B33" s="59"/>
      <c r="C33" s="57"/>
      <c r="D33" s="56"/>
      <c r="E33" s="57"/>
      <c r="F33" s="49"/>
    </row>
    <row r="34" spans="1:6" ht="26.25" customHeight="1">
      <c r="A34" s="49"/>
      <c r="B34" s="59"/>
      <c r="C34" s="57"/>
      <c r="D34" s="60"/>
      <c r="E34" s="57"/>
      <c r="F34" s="49"/>
    </row>
    <row r="35" spans="1:6" ht="13.5" hidden="1" customHeight="1">
      <c r="A35" s="49"/>
      <c r="B35" s="59"/>
      <c r="C35" s="57"/>
      <c r="D35" s="56"/>
      <c r="E35" s="57"/>
      <c r="F35" s="49"/>
    </row>
    <row r="36" spans="1:6" ht="12.75" hidden="1" customHeight="1">
      <c r="A36" s="49"/>
      <c r="B36" s="59"/>
      <c r="C36" s="49"/>
      <c r="D36" s="49"/>
      <c r="E36" s="49"/>
      <c r="F36" s="49"/>
    </row>
    <row r="37" spans="1:6" ht="12.75" hidden="1" customHeight="1">
      <c r="A37" s="49"/>
      <c r="B37" s="59"/>
      <c r="C37" s="49"/>
      <c r="D37" s="49"/>
      <c r="E37" s="49"/>
      <c r="F37" s="49"/>
    </row>
    <row r="38" spans="1:6" ht="12.75" hidden="1" customHeight="1">
      <c r="A38" s="49"/>
      <c r="B38" s="59"/>
      <c r="C38" s="49"/>
      <c r="D38" s="49"/>
      <c r="E38" s="49"/>
      <c r="F38" s="49"/>
    </row>
    <row r="39" spans="1:6" ht="12.75" hidden="1" customHeight="1">
      <c r="A39" s="49"/>
      <c r="B39" s="59"/>
      <c r="C39" s="49"/>
      <c r="D39" s="49"/>
      <c r="E39" s="49"/>
      <c r="F39" s="49"/>
    </row>
    <row r="40" spans="1:6" ht="14.25" customHeight="1"/>
    <row r="45" spans="1:6" ht="12.75" customHeight="1"/>
    <row r="46" spans="1:6" ht="12.75" customHeight="1"/>
    <row r="47" spans="1:6" ht="12.75" customHeight="1"/>
    <row r="48" spans="1:6" ht="12.75" customHeight="1"/>
    <row r="49" ht="12.75" customHeight="1"/>
    <row r="50" ht="12.75" customHeight="1"/>
    <row r="51" ht="12.75" customHeight="1"/>
    <row r="52" ht="12.75" customHeight="1"/>
    <row r="53" ht="12.75" customHeight="1"/>
    <row r="54" ht="12.75" customHeight="1"/>
    <row r="55" ht="16.5" customHeight="1"/>
  </sheetData>
  <mergeCells count="4">
    <mergeCell ref="A3:G3"/>
    <mergeCell ref="A5:A6"/>
    <mergeCell ref="B5:B6"/>
    <mergeCell ref="C5:G5"/>
  </mergeCells>
  <pageMargins left="0.41" right="0.23" top="1" bottom="1" header="0.5" footer="0.5"/>
  <pageSetup paperSize="9" scale="61" orientation="portrait" r:id="rId1"/>
  <headerFooter alignWithMargins="0"/>
</worksheet>
</file>

<file path=xl/worksheets/sheet20.xml><?xml version="1.0" encoding="utf-8"?>
<worksheet xmlns="http://schemas.openxmlformats.org/spreadsheetml/2006/main" xmlns:r="http://schemas.openxmlformats.org/officeDocument/2006/relationships">
  <dimension ref="A1:BO31"/>
  <sheetViews>
    <sheetView topLeftCell="A7" workbookViewId="0">
      <selection activeCell="BS19" sqref="BS19"/>
    </sheetView>
  </sheetViews>
  <sheetFormatPr defaultColWidth="1.42578125" defaultRowHeight="15"/>
  <cols>
    <col min="1" max="16384" width="1.42578125" style="191"/>
  </cols>
  <sheetData>
    <row r="1" spans="1:64" s="180" customFormat="1" ht="11.25">
      <c r="BL1" s="181" t="s">
        <v>166</v>
      </c>
    </row>
    <row r="2" spans="1:64" s="180" customFormat="1" ht="11.25">
      <c r="BL2" s="181" t="s">
        <v>167</v>
      </c>
    </row>
    <row r="3" spans="1:64" s="182" customFormat="1" ht="15.75"/>
    <row r="4" spans="1:64" s="182" customFormat="1" ht="15.75"/>
    <row r="5" spans="1:64" s="183" customFormat="1" ht="18.75">
      <c r="A5" s="324" t="s">
        <v>477</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row>
    <row r="6" spans="1:64" s="183" customFormat="1" ht="18.75">
      <c r="A6" s="324" t="s">
        <v>478</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row>
    <row r="7" spans="1:64" s="183" customFormat="1" ht="18.75">
      <c r="A7" s="324" t="s">
        <v>479</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row>
    <row r="8" spans="1:64" s="183" customFormat="1" ht="18.75">
      <c r="A8" s="556" t="s">
        <v>480</v>
      </c>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5" t="s">
        <v>451</v>
      </c>
      <c r="AL8" s="555"/>
      <c r="AM8" s="555"/>
      <c r="AN8" s="555"/>
      <c r="AO8" s="555"/>
      <c r="AP8" s="555"/>
      <c r="AQ8" s="555"/>
      <c r="AR8" s="555"/>
      <c r="AS8" s="555"/>
      <c r="AT8" s="555"/>
      <c r="AU8" s="555"/>
      <c r="AV8" s="555"/>
      <c r="AW8" s="555"/>
      <c r="AX8" s="555"/>
      <c r="AY8" s="555"/>
      <c r="AZ8" s="555"/>
      <c r="BA8" s="555"/>
      <c r="BB8" s="555"/>
      <c r="BC8" s="555"/>
      <c r="BD8" s="555"/>
    </row>
    <row r="9" spans="1:64" s="192" customFormat="1" ht="15.75">
      <c r="A9" s="182"/>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BK9" s="182"/>
      <c r="BL9" s="182"/>
    </row>
    <row r="10" spans="1:64" s="184" customFormat="1" ht="18.75">
      <c r="A10" s="350" t="s">
        <v>0</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row>
    <row r="11" spans="1:64" s="190" customFormat="1" ht="10.5">
      <c r="A11" s="351" t="s">
        <v>452</v>
      </c>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row>
    <row r="12" spans="1:64" s="182" customFormat="1" ht="15.75"/>
    <row r="13" spans="1:64" s="182" customFormat="1" ht="15.75"/>
    <row r="14" spans="1:64" s="182" customFormat="1" ht="15.75">
      <c r="A14" s="305" t="s">
        <v>232</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554" t="s">
        <v>261</v>
      </c>
      <c r="AV14" s="554"/>
      <c r="AW14" s="554"/>
      <c r="AX14" s="554"/>
      <c r="AY14" s="554"/>
      <c r="AZ14" s="554"/>
      <c r="BA14" s="554"/>
      <c r="BB14" s="554"/>
      <c r="BC14" s="554"/>
      <c r="BD14" s="554"/>
      <c r="BE14" s="554"/>
      <c r="BF14" s="554"/>
      <c r="BG14" s="554"/>
      <c r="BH14" s="554"/>
      <c r="BI14" s="554"/>
      <c r="BJ14" s="554"/>
      <c r="BK14" s="554"/>
      <c r="BL14" s="554"/>
    </row>
    <row r="15" spans="1:64" s="182" customFormat="1" ht="15.75">
      <c r="A15" s="305">
        <v>1</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554" t="s">
        <v>276</v>
      </c>
      <c r="AV15" s="554"/>
      <c r="AW15" s="554"/>
      <c r="AX15" s="554"/>
      <c r="AY15" s="554"/>
      <c r="AZ15" s="554"/>
      <c r="BA15" s="554"/>
      <c r="BB15" s="554"/>
      <c r="BC15" s="554"/>
      <c r="BD15" s="554"/>
      <c r="BE15" s="554"/>
      <c r="BF15" s="554"/>
      <c r="BG15" s="554"/>
      <c r="BH15" s="554"/>
      <c r="BI15" s="554"/>
      <c r="BJ15" s="554"/>
      <c r="BK15" s="554"/>
      <c r="BL15" s="554"/>
    </row>
    <row r="16" spans="1:64" s="182" customFormat="1" ht="15.75" customHeight="1">
      <c r="A16" s="352" t="s">
        <v>481</v>
      </c>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5"/>
      <c r="AU16" s="558" t="s">
        <v>453</v>
      </c>
      <c r="AV16" s="558"/>
      <c r="AW16" s="558"/>
      <c r="AX16" s="558"/>
      <c r="AY16" s="558"/>
      <c r="AZ16" s="558"/>
      <c r="BA16" s="558"/>
      <c r="BB16" s="558"/>
      <c r="BC16" s="558"/>
      <c r="BD16" s="558"/>
      <c r="BE16" s="558"/>
      <c r="BF16" s="558"/>
      <c r="BG16" s="558"/>
      <c r="BH16" s="558"/>
      <c r="BI16" s="558"/>
      <c r="BJ16" s="558"/>
      <c r="BK16" s="558"/>
      <c r="BL16" s="558"/>
    </row>
    <row r="17" spans="1:67" s="182" customFormat="1" ht="15.75" customHeight="1">
      <c r="A17" s="551" t="s">
        <v>482</v>
      </c>
      <c r="B17" s="552"/>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3"/>
      <c r="AU17" s="548">
        <v>0</v>
      </c>
      <c r="AV17" s="549"/>
      <c r="AW17" s="549"/>
      <c r="AX17" s="549"/>
      <c r="AY17" s="549"/>
      <c r="AZ17" s="549"/>
      <c r="BA17" s="549"/>
      <c r="BB17" s="549"/>
      <c r="BC17" s="549"/>
      <c r="BD17" s="549"/>
      <c r="BE17" s="549"/>
      <c r="BF17" s="549"/>
      <c r="BG17" s="549"/>
      <c r="BH17" s="549"/>
      <c r="BI17" s="549"/>
      <c r="BJ17" s="549"/>
      <c r="BK17" s="549"/>
      <c r="BL17" s="550"/>
    </row>
    <row r="18" spans="1:67" s="182" customFormat="1" ht="15.75" customHeight="1">
      <c r="A18" s="551" t="s">
        <v>483</v>
      </c>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3"/>
      <c r="AU18" s="548"/>
      <c r="AV18" s="549"/>
      <c r="AW18" s="549"/>
      <c r="AX18" s="549"/>
      <c r="AY18" s="549"/>
      <c r="AZ18" s="549"/>
      <c r="BA18" s="549"/>
      <c r="BB18" s="549"/>
      <c r="BC18" s="549"/>
      <c r="BD18" s="549"/>
      <c r="BE18" s="549"/>
      <c r="BF18" s="549"/>
      <c r="BG18" s="549"/>
      <c r="BH18" s="549"/>
      <c r="BI18" s="549"/>
      <c r="BJ18" s="549"/>
      <c r="BK18" s="549"/>
      <c r="BL18" s="550"/>
    </row>
    <row r="19" spans="1:67" s="182" customFormat="1" ht="15.75" customHeight="1">
      <c r="A19" s="551" t="s">
        <v>484</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3"/>
      <c r="AU19" s="548"/>
      <c r="AV19" s="549"/>
      <c r="AW19" s="549"/>
      <c r="AX19" s="549"/>
      <c r="AY19" s="549"/>
      <c r="AZ19" s="549"/>
      <c r="BA19" s="549"/>
      <c r="BB19" s="549"/>
      <c r="BC19" s="549"/>
      <c r="BD19" s="549"/>
      <c r="BE19" s="549"/>
      <c r="BF19" s="549"/>
      <c r="BG19" s="549"/>
      <c r="BH19" s="549"/>
      <c r="BI19" s="549"/>
      <c r="BJ19" s="549"/>
      <c r="BK19" s="549"/>
      <c r="BL19" s="550"/>
    </row>
    <row r="20" spans="1:67" s="182" customFormat="1" ht="15.75" customHeight="1">
      <c r="A20" s="343" t="s">
        <v>485</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543"/>
      <c r="AV20" s="544"/>
      <c r="AW20" s="544"/>
      <c r="AX20" s="544"/>
      <c r="AY20" s="544"/>
      <c r="AZ20" s="544"/>
      <c r="BA20" s="544"/>
      <c r="BB20" s="544"/>
      <c r="BC20" s="544"/>
      <c r="BD20" s="544"/>
      <c r="BE20" s="544"/>
      <c r="BF20" s="544"/>
      <c r="BG20" s="544"/>
      <c r="BH20" s="544"/>
      <c r="BI20" s="544"/>
      <c r="BJ20" s="544"/>
      <c r="BK20" s="544"/>
      <c r="BL20" s="545"/>
    </row>
    <row r="21" spans="1:67" s="182" customFormat="1" ht="15.75" customHeight="1">
      <c r="A21" s="547" t="s">
        <v>486</v>
      </c>
      <c r="B21" s="547"/>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57" t="s">
        <v>487</v>
      </c>
      <c r="AV21" s="541"/>
      <c r="AW21" s="541"/>
      <c r="AX21" s="541"/>
      <c r="AY21" s="541"/>
      <c r="AZ21" s="541"/>
      <c r="BA21" s="541"/>
      <c r="BB21" s="541"/>
      <c r="BC21" s="541"/>
      <c r="BD21" s="541"/>
      <c r="BE21" s="541"/>
      <c r="BF21" s="541"/>
      <c r="BG21" s="541"/>
      <c r="BH21" s="541"/>
      <c r="BI21" s="541"/>
      <c r="BJ21" s="541"/>
      <c r="BK21" s="541"/>
      <c r="BL21" s="542"/>
    </row>
    <row r="22" spans="1:67" s="182" customFormat="1" ht="15.75" customHeight="1">
      <c r="A22" s="551" t="s">
        <v>488</v>
      </c>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3"/>
      <c r="AU22" s="548" t="s">
        <v>489</v>
      </c>
      <c r="AV22" s="549"/>
      <c r="AW22" s="549"/>
      <c r="AX22" s="549"/>
      <c r="AY22" s="549"/>
      <c r="AZ22" s="549"/>
      <c r="BA22" s="549"/>
      <c r="BB22" s="549"/>
      <c r="BC22" s="549"/>
      <c r="BD22" s="549"/>
      <c r="BE22" s="549"/>
      <c r="BF22" s="549"/>
      <c r="BG22" s="549"/>
      <c r="BH22" s="549"/>
      <c r="BI22" s="549"/>
      <c r="BJ22" s="549"/>
      <c r="BK22" s="549"/>
      <c r="BL22" s="550"/>
    </row>
    <row r="23" spans="1:67" s="182" customFormat="1" ht="15.75" customHeight="1">
      <c r="A23" s="551" t="s">
        <v>490</v>
      </c>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3"/>
      <c r="AU23" s="548">
        <v>0</v>
      </c>
      <c r="AV23" s="549"/>
      <c r="AW23" s="549"/>
      <c r="AX23" s="549"/>
      <c r="AY23" s="549"/>
      <c r="AZ23" s="549"/>
      <c r="BA23" s="549"/>
      <c r="BB23" s="549"/>
      <c r="BC23" s="549"/>
      <c r="BD23" s="549"/>
      <c r="BE23" s="549"/>
      <c r="BF23" s="549"/>
      <c r="BG23" s="549"/>
      <c r="BH23" s="549"/>
      <c r="BI23" s="549"/>
      <c r="BJ23" s="549"/>
      <c r="BK23" s="549"/>
      <c r="BL23" s="550"/>
    </row>
    <row r="24" spans="1:67" s="182" customFormat="1" ht="15.75" customHeight="1">
      <c r="A24" s="343"/>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543"/>
      <c r="AV24" s="544"/>
      <c r="AW24" s="544"/>
      <c r="AX24" s="544"/>
      <c r="AY24" s="544"/>
      <c r="AZ24" s="544"/>
      <c r="BA24" s="544"/>
      <c r="BB24" s="544"/>
      <c r="BC24" s="544"/>
      <c r="BD24" s="544"/>
      <c r="BE24" s="544"/>
      <c r="BF24" s="544"/>
      <c r="BG24" s="544"/>
      <c r="BH24" s="544"/>
      <c r="BI24" s="544"/>
      <c r="BJ24" s="544"/>
      <c r="BK24" s="544"/>
      <c r="BL24" s="545"/>
    </row>
    <row r="25" spans="1:67" s="182" customFormat="1" ht="15.75" customHeight="1">
      <c r="A25" s="336" t="s">
        <v>491</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540">
        <v>1</v>
      </c>
      <c r="AV25" s="541"/>
      <c r="AW25" s="541"/>
      <c r="AX25" s="541"/>
      <c r="AY25" s="541"/>
      <c r="AZ25" s="541"/>
      <c r="BA25" s="541"/>
      <c r="BB25" s="541"/>
      <c r="BC25" s="541"/>
      <c r="BD25" s="541"/>
      <c r="BE25" s="541"/>
      <c r="BF25" s="541"/>
      <c r="BG25" s="541"/>
      <c r="BH25" s="541"/>
      <c r="BI25" s="541"/>
      <c r="BJ25" s="541"/>
      <c r="BK25" s="541"/>
      <c r="BL25" s="542"/>
    </row>
    <row r="26" spans="1:67" s="182" customFormat="1" ht="15.75" customHeight="1">
      <c r="A26" s="551" t="s">
        <v>492</v>
      </c>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3"/>
      <c r="AU26" s="548"/>
      <c r="AV26" s="549"/>
      <c r="AW26" s="549"/>
      <c r="AX26" s="549"/>
      <c r="AY26" s="549"/>
      <c r="AZ26" s="549"/>
      <c r="BA26" s="549"/>
      <c r="BB26" s="549"/>
      <c r="BC26" s="549"/>
      <c r="BD26" s="549"/>
      <c r="BE26" s="549"/>
      <c r="BF26" s="549"/>
      <c r="BG26" s="549"/>
      <c r="BH26" s="549"/>
      <c r="BI26" s="549"/>
      <c r="BJ26" s="549"/>
      <c r="BK26" s="549"/>
      <c r="BL26" s="550"/>
    </row>
    <row r="27" spans="1:67" s="182" customFormat="1" ht="15.75" customHeight="1">
      <c r="A27" s="343" t="s">
        <v>493</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543"/>
      <c r="AV27" s="544"/>
      <c r="AW27" s="544"/>
      <c r="AX27" s="544"/>
      <c r="AY27" s="544"/>
      <c r="AZ27" s="544"/>
      <c r="BA27" s="544"/>
      <c r="BB27" s="544"/>
      <c r="BC27" s="544"/>
      <c r="BD27" s="544"/>
      <c r="BE27" s="544"/>
      <c r="BF27" s="544"/>
      <c r="BG27" s="544"/>
      <c r="BH27" s="544"/>
      <c r="BI27" s="544"/>
      <c r="BJ27" s="544"/>
      <c r="BK27" s="544"/>
      <c r="BL27" s="545"/>
    </row>
    <row r="28" spans="1:67" s="182" customFormat="1" ht="15.75"/>
    <row r="29" spans="1:67" s="182" customFormat="1" ht="15.75">
      <c r="N29" s="546" t="s">
        <v>476</v>
      </c>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row>
    <row r="31" spans="1:67">
      <c r="P31" s="206" t="s">
        <v>412</v>
      </c>
    </row>
  </sheetData>
  <mergeCells count="31">
    <mergeCell ref="A10:BL10"/>
    <mergeCell ref="A5:BL5"/>
    <mergeCell ref="A6:BL6"/>
    <mergeCell ref="A7:BL7"/>
    <mergeCell ref="A8:AJ8"/>
    <mergeCell ref="AK8:BD8"/>
    <mergeCell ref="A21:AT21"/>
    <mergeCell ref="AU21:BL21"/>
    <mergeCell ref="A11:BL11"/>
    <mergeCell ref="A14:AT14"/>
    <mergeCell ref="AU14:BL14"/>
    <mergeCell ref="A15:AT15"/>
    <mergeCell ref="AU15:BL15"/>
    <mergeCell ref="A16:AT16"/>
    <mergeCell ref="AU16:BL16"/>
    <mergeCell ref="A17:AT17"/>
    <mergeCell ref="AU17:BL20"/>
    <mergeCell ref="A18:AT18"/>
    <mergeCell ref="A19:AT19"/>
    <mergeCell ref="A20:AT20"/>
    <mergeCell ref="A22:AT22"/>
    <mergeCell ref="AU22:BL22"/>
    <mergeCell ref="A23:AT23"/>
    <mergeCell ref="AU23:BL23"/>
    <mergeCell ref="A24:AT24"/>
    <mergeCell ref="AU24:BL24"/>
    <mergeCell ref="A25:AT25"/>
    <mergeCell ref="AU25:BL27"/>
    <mergeCell ref="A26:AT26"/>
    <mergeCell ref="A27:AT27"/>
    <mergeCell ref="N29:BO29"/>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CB57"/>
  <sheetViews>
    <sheetView topLeftCell="A7" workbookViewId="0">
      <selection activeCell="CP24" sqref="CP24"/>
    </sheetView>
  </sheetViews>
  <sheetFormatPr defaultColWidth="1.140625" defaultRowHeight="12.75"/>
  <cols>
    <col min="1" max="1" width="1.140625" style="196" customWidth="1"/>
    <col min="2" max="79" width="1.140625" style="196"/>
    <col min="80" max="80" width="1.140625" style="196" customWidth="1"/>
    <col min="81" max="256" width="1.140625" style="196"/>
    <col min="257" max="257" width="1.140625" style="196" customWidth="1"/>
    <col min="258" max="335" width="1.140625" style="196"/>
    <col min="336" max="336" width="1.140625" style="196" customWidth="1"/>
    <col min="337" max="512" width="1.140625" style="196"/>
    <col min="513" max="513" width="1.140625" style="196" customWidth="1"/>
    <col min="514" max="591" width="1.140625" style="196"/>
    <col min="592" max="592" width="1.140625" style="196" customWidth="1"/>
    <col min="593" max="768" width="1.140625" style="196"/>
    <col min="769" max="769" width="1.140625" style="196" customWidth="1"/>
    <col min="770" max="847" width="1.140625" style="196"/>
    <col min="848" max="848" width="1.140625" style="196" customWidth="1"/>
    <col min="849" max="1024" width="1.140625" style="196"/>
    <col min="1025" max="1025" width="1.140625" style="196" customWidth="1"/>
    <col min="1026" max="1103" width="1.140625" style="196"/>
    <col min="1104" max="1104" width="1.140625" style="196" customWidth="1"/>
    <col min="1105" max="1280" width="1.140625" style="196"/>
    <col min="1281" max="1281" width="1.140625" style="196" customWidth="1"/>
    <col min="1282" max="1359" width="1.140625" style="196"/>
    <col min="1360" max="1360" width="1.140625" style="196" customWidth="1"/>
    <col min="1361" max="1536" width="1.140625" style="196"/>
    <col min="1537" max="1537" width="1.140625" style="196" customWidth="1"/>
    <col min="1538" max="1615" width="1.140625" style="196"/>
    <col min="1616" max="1616" width="1.140625" style="196" customWidth="1"/>
    <col min="1617" max="1792" width="1.140625" style="196"/>
    <col min="1793" max="1793" width="1.140625" style="196" customWidth="1"/>
    <col min="1794" max="1871" width="1.140625" style="196"/>
    <col min="1872" max="1872" width="1.140625" style="196" customWidth="1"/>
    <col min="1873" max="2048" width="1.140625" style="196"/>
    <col min="2049" max="2049" width="1.140625" style="196" customWidth="1"/>
    <col min="2050" max="2127" width="1.140625" style="196"/>
    <col min="2128" max="2128" width="1.140625" style="196" customWidth="1"/>
    <col min="2129" max="2304" width="1.140625" style="196"/>
    <col min="2305" max="2305" width="1.140625" style="196" customWidth="1"/>
    <col min="2306" max="2383" width="1.140625" style="196"/>
    <col min="2384" max="2384" width="1.140625" style="196" customWidth="1"/>
    <col min="2385" max="2560" width="1.140625" style="196"/>
    <col min="2561" max="2561" width="1.140625" style="196" customWidth="1"/>
    <col min="2562" max="2639" width="1.140625" style="196"/>
    <col min="2640" max="2640" width="1.140625" style="196" customWidth="1"/>
    <col min="2641" max="2816" width="1.140625" style="196"/>
    <col min="2817" max="2817" width="1.140625" style="196" customWidth="1"/>
    <col min="2818" max="2895" width="1.140625" style="196"/>
    <col min="2896" max="2896" width="1.140625" style="196" customWidth="1"/>
    <col min="2897" max="3072" width="1.140625" style="196"/>
    <col min="3073" max="3073" width="1.140625" style="196" customWidth="1"/>
    <col min="3074" max="3151" width="1.140625" style="196"/>
    <col min="3152" max="3152" width="1.140625" style="196" customWidth="1"/>
    <col min="3153" max="3328" width="1.140625" style="196"/>
    <col min="3329" max="3329" width="1.140625" style="196" customWidth="1"/>
    <col min="3330" max="3407" width="1.140625" style="196"/>
    <col min="3408" max="3408" width="1.140625" style="196" customWidth="1"/>
    <col min="3409" max="3584" width="1.140625" style="196"/>
    <col min="3585" max="3585" width="1.140625" style="196" customWidth="1"/>
    <col min="3586" max="3663" width="1.140625" style="196"/>
    <col min="3664" max="3664" width="1.140625" style="196" customWidth="1"/>
    <col min="3665" max="3840" width="1.140625" style="196"/>
    <col min="3841" max="3841" width="1.140625" style="196" customWidth="1"/>
    <col min="3842" max="3919" width="1.140625" style="196"/>
    <col min="3920" max="3920" width="1.140625" style="196" customWidth="1"/>
    <col min="3921" max="4096" width="1.140625" style="196"/>
    <col min="4097" max="4097" width="1.140625" style="196" customWidth="1"/>
    <col min="4098" max="4175" width="1.140625" style="196"/>
    <col min="4176" max="4176" width="1.140625" style="196" customWidth="1"/>
    <col min="4177" max="4352" width="1.140625" style="196"/>
    <col min="4353" max="4353" width="1.140625" style="196" customWidth="1"/>
    <col min="4354" max="4431" width="1.140625" style="196"/>
    <col min="4432" max="4432" width="1.140625" style="196" customWidth="1"/>
    <col min="4433" max="4608" width="1.140625" style="196"/>
    <col min="4609" max="4609" width="1.140625" style="196" customWidth="1"/>
    <col min="4610" max="4687" width="1.140625" style="196"/>
    <col min="4688" max="4688" width="1.140625" style="196" customWidth="1"/>
    <col min="4689" max="4864" width="1.140625" style="196"/>
    <col min="4865" max="4865" width="1.140625" style="196" customWidth="1"/>
    <col min="4866" max="4943" width="1.140625" style="196"/>
    <col min="4944" max="4944" width="1.140625" style="196" customWidth="1"/>
    <col min="4945" max="5120" width="1.140625" style="196"/>
    <col min="5121" max="5121" width="1.140625" style="196" customWidth="1"/>
    <col min="5122" max="5199" width="1.140625" style="196"/>
    <col min="5200" max="5200" width="1.140625" style="196" customWidth="1"/>
    <col min="5201" max="5376" width="1.140625" style="196"/>
    <col min="5377" max="5377" width="1.140625" style="196" customWidth="1"/>
    <col min="5378" max="5455" width="1.140625" style="196"/>
    <col min="5456" max="5456" width="1.140625" style="196" customWidth="1"/>
    <col min="5457" max="5632" width="1.140625" style="196"/>
    <col min="5633" max="5633" width="1.140625" style="196" customWidth="1"/>
    <col min="5634" max="5711" width="1.140625" style="196"/>
    <col min="5712" max="5712" width="1.140625" style="196" customWidth="1"/>
    <col min="5713" max="5888" width="1.140625" style="196"/>
    <col min="5889" max="5889" width="1.140625" style="196" customWidth="1"/>
    <col min="5890" max="5967" width="1.140625" style="196"/>
    <col min="5968" max="5968" width="1.140625" style="196" customWidth="1"/>
    <col min="5969" max="6144" width="1.140625" style="196"/>
    <col min="6145" max="6145" width="1.140625" style="196" customWidth="1"/>
    <col min="6146" max="6223" width="1.140625" style="196"/>
    <col min="6224" max="6224" width="1.140625" style="196" customWidth="1"/>
    <col min="6225" max="6400" width="1.140625" style="196"/>
    <col min="6401" max="6401" width="1.140625" style="196" customWidth="1"/>
    <col min="6402" max="6479" width="1.140625" style="196"/>
    <col min="6480" max="6480" width="1.140625" style="196" customWidth="1"/>
    <col min="6481" max="6656" width="1.140625" style="196"/>
    <col min="6657" max="6657" width="1.140625" style="196" customWidth="1"/>
    <col min="6658" max="6735" width="1.140625" style="196"/>
    <col min="6736" max="6736" width="1.140625" style="196" customWidth="1"/>
    <col min="6737" max="6912" width="1.140625" style="196"/>
    <col min="6913" max="6913" width="1.140625" style="196" customWidth="1"/>
    <col min="6914" max="6991" width="1.140625" style="196"/>
    <col min="6992" max="6992" width="1.140625" style="196" customWidth="1"/>
    <col min="6993" max="7168" width="1.140625" style="196"/>
    <col min="7169" max="7169" width="1.140625" style="196" customWidth="1"/>
    <col min="7170" max="7247" width="1.140625" style="196"/>
    <col min="7248" max="7248" width="1.140625" style="196" customWidth="1"/>
    <col min="7249" max="7424" width="1.140625" style="196"/>
    <col min="7425" max="7425" width="1.140625" style="196" customWidth="1"/>
    <col min="7426" max="7503" width="1.140625" style="196"/>
    <col min="7504" max="7504" width="1.140625" style="196" customWidth="1"/>
    <col min="7505" max="7680" width="1.140625" style="196"/>
    <col min="7681" max="7681" width="1.140625" style="196" customWidth="1"/>
    <col min="7682" max="7759" width="1.140625" style="196"/>
    <col min="7760" max="7760" width="1.140625" style="196" customWidth="1"/>
    <col min="7761" max="7936" width="1.140625" style="196"/>
    <col min="7937" max="7937" width="1.140625" style="196" customWidth="1"/>
    <col min="7938" max="8015" width="1.140625" style="196"/>
    <col min="8016" max="8016" width="1.140625" style="196" customWidth="1"/>
    <col min="8017" max="8192" width="1.140625" style="196"/>
    <col min="8193" max="8193" width="1.140625" style="196" customWidth="1"/>
    <col min="8194" max="8271" width="1.140625" style="196"/>
    <col min="8272" max="8272" width="1.140625" style="196" customWidth="1"/>
    <col min="8273" max="8448" width="1.140625" style="196"/>
    <col min="8449" max="8449" width="1.140625" style="196" customWidth="1"/>
    <col min="8450" max="8527" width="1.140625" style="196"/>
    <col min="8528" max="8528" width="1.140625" style="196" customWidth="1"/>
    <col min="8529" max="8704" width="1.140625" style="196"/>
    <col min="8705" max="8705" width="1.140625" style="196" customWidth="1"/>
    <col min="8706" max="8783" width="1.140625" style="196"/>
    <col min="8784" max="8784" width="1.140625" style="196" customWidth="1"/>
    <col min="8785" max="8960" width="1.140625" style="196"/>
    <col min="8961" max="8961" width="1.140625" style="196" customWidth="1"/>
    <col min="8962" max="9039" width="1.140625" style="196"/>
    <col min="9040" max="9040" width="1.140625" style="196" customWidth="1"/>
    <col min="9041" max="9216" width="1.140625" style="196"/>
    <col min="9217" max="9217" width="1.140625" style="196" customWidth="1"/>
    <col min="9218" max="9295" width="1.140625" style="196"/>
    <col min="9296" max="9296" width="1.140625" style="196" customWidth="1"/>
    <col min="9297" max="9472" width="1.140625" style="196"/>
    <col min="9473" max="9473" width="1.140625" style="196" customWidth="1"/>
    <col min="9474" max="9551" width="1.140625" style="196"/>
    <col min="9552" max="9552" width="1.140625" style="196" customWidth="1"/>
    <col min="9553" max="9728" width="1.140625" style="196"/>
    <col min="9729" max="9729" width="1.140625" style="196" customWidth="1"/>
    <col min="9730" max="9807" width="1.140625" style="196"/>
    <col min="9808" max="9808" width="1.140625" style="196" customWidth="1"/>
    <col min="9809" max="9984" width="1.140625" style="196"/>
    <col min="9985" max="9985" width="1.140625" style="196" customWidth="1"/>
    <col min="9986" max="10063" width="1.140625" style="196"/>
    <col min="10064" max="10064" width="1.140625" style="196" customWidth="1"/>
    <col min="10065" max="10240" width="1.140625" style="196"/>
    <col min="10241" max="10241" width="1.140625" style="196" customWidth="1"/>
    <col min="10242" max="10319" width="1.140625" style="196"/>
    <col min="10320" max="10320" width="1.140625" style="196" customWidth="1"/>
    <col min="10321" max="10496" width="1.140625" style="196"/>
    <col min="10497" max="10497" width="1.140625" style="196" customWidth="1"/>
    <col min="10498" max="10575" width="1.140625" style="196"/>
    <col min="10576" max="10576" width="1.140625" style="196" customWidth="1"/>
    <col min="10577" max="10752" width="1.140625" style="196"/>
    <col min="10753" max="10753" width="1.140625" style="196" customWidth="1"/>
    <col min="10754" max="10831" width="1.140625" style="196"/>
    <col min="10832" max="10832" width="1.140625" style="196" customWidth="1"/>
    <col min="10833" max="11008" width="1.140625" style="196"/>
    <col min="11009" max="11009" width="1.140625" style="196" customWidth="1"/>
    <col min="11010" max="11087" width="1.140625" style="196"/>
    <col min="11088" max="11088" width="1.140625" style="196" customWidth="1"/>
    <col min="11089" max="11264" width="1.140625" style="196"/>
    <col min="11265" max="11265" width="1.140625" style="196" customWidth="1"/>
    <col min="11266" max="11343" width="1.140625" style="196"/>
    <col min="11344" max="11344" width="1.140625" style="196" customWidth="1"/>
    <col min="11345" max="11520" width="1.140625" style="196"/>
    <col min="11521" max="11521" width="1.140625" style="196" customWidth="1"/>
    <col min="11522" max="11599" width="1.140625" style="196"/>
    <col min="11600" max="11600" width="1.140625" style="196" customWidth="1"/>
    <col min="11601" max="11776" width="1.140625" style="196"/>
    <col min="11777" max="11777" width="1.140625" style="196" customWidth="1"/>
    <col min="11778" max="11855" width="1.140625" style="196"/>
    <col min="11856" max="11856" width="1.140625" style="196" customWidth="1"/>
    <col min="11857" max="12032" width="1.140625" style="196"/>
    <col min="12033" max="12033" width="1.140625" style="196" customWidth="1"/>
    <col min="12034" max="12111" width="1.140625" style="196"/>
    <col min="12112" max="12112" width="1.140625" style="196" customWidth="1"/>
    <col min="12113" max="12288" width="1.140625" style="196"/>
    <col min="12289" max="12289" width="1.140625" style="196" customWidth="1"/>
    <col min="12290" max="12367" width="1.140625" style="196"/>
    <col min="12368" max="12368" width="1.140625" style="196" customWidth="1"/>
    <col min="12369" max="12544" width="1.140625" style="196"/>
    <col min="12545" max="12545" width="1.140625" style="196" customWidth="1"/>
    <col min="12546" max="12623" width="1.140625" style="196"/>
    <col min="12624" max="12624" width="1.140625" style="196" customWidth="1"/>
    <col min="12625" max="12800" width="1.140625" style="196"/>
    <col min="12801" max="12801" width="1.140625" style="196" customWidth="1"/>
    <col min="12802" max="12879" width="1.140625" style="196"/>
    <col min="12880" max="12880" width="1.140625" style="196" customWidth="1"/>
    <col min="12881" max="13056" width="1.140625" style="196"/>
    <col min="13057" max="13057" width="1.140625" style="196" customWidth="1"/>
    <col min="13058" max="13135" width="1.140625" style="196"/>
    <col min="13136" max="13136" width="1.140625" style="196" customWidth="1"/>
    <col min="13137" max="13312" width="1.140625" style="196"/>
    <col min="13313" max="13313" width="1.140625" style="196" customWidth="1"/>
    <col min="13314" max="13391" width="1.140625" style="196"/>
    <col min="13392" max="13392" width="1.140625" style="196" customWidth="1"/>
    <col min="13393" max="13568" width="1.140625" style="196"/>
    <col min="13569" max="13569" width="1.140625" style="196" customWidth="1"/>
    <col min="13570" max="13647" width="1.140625" style="196"/>
    <col min="13648" max="13648" width="1.140625" style="196" customWidth="1"/>
    <col min="13649" max="13824" width="1.140625" style="196"/>
    <col min="13825" max="13825" width="1.140625" style="196" customWidth="1"/>
    <col min="13826" max="13903" width="1.140625" style="196"/>
    <col min="13904" max="13904" width="1.140625" style="196" customWidth="1"/>
    <col min="13905" max="14080" width="1.140625" style="196"/>
    <col min="14081" max="14081" width="1.140625" style="196" customWidth="1"/>
    <col min="14082" max="14159" width="1.140625" style="196"/>
    <col min="14160" max="14160" width="1.140625" style="196" customWidth="1"/>
    <col min="14161" max="14336" width="1.140625" style="196"/>
    <col min="14337" max="14337" width="1.140625" style="196" customWidth="1"/>
    <col min="14338" max="14415" width="1.140625" style="196"/>
    <col min="14416" max="14416" width="1.140625" style="196" customWidth="1"/>
    <col min="14417" max="14592" width="1.140625" style="196"/>
    <col min="14593" max="14593" width="1.140625" style="196" customWidth="1"/>
    <col min="14594" max="14671" width="1.140625" style="196"/>
    <col min="14672" max="14672" width="1.140625" style="196" customWidth="1"/>
    <col min="14673" max="14848" width="1.140625" style="196"/>
    <col min="14849" max="14849" width="1.140625" style="196" customWidth="1"/>
    <col min="14850" max="14927" width="1.140625" style="196"/>
    <col min="14928" max="14928" width="1.140625" style="196" customWidth="1"/>
    <col min="14929" max="15104" width="1.140625" style="196"/>
    <col min="15105" max="15105" width="1.140625" style="196" customWidth="1"/>
    <col min="15106" max="15183" width="1.140625" style="196"/>
    <col min="15184" max="15184" width="1.140625" style="196" customWidth="1"/>
    <col min="15185" max="15360" width="1.140625" style="196"/>
    <col min="15361" max="15361" width="1.140625" style="196" customWidth="1"/>
    <col min="15362" max="15439" width="1.140625" style="196"/>
    <col min="15440" max="15440" width="1.140625" style="196" customWidth="1"/>
    <col min="15441" max="15616" width="1.140625" style="196"/>
    <col min="15617" max="15617" width="1.140625" style="196" customWidth="1"/>
    <col min="15618" max="15695" width="1.140625" style="196"/>
    <col min="15696" max="15696" width="1.140625" style="196" customWidth="1"/>
    <col min="15697" max="15872" width="1.140625" style="196"/>
    <col min="15873" max="15873" width="1.140625" style="196" customWidth="1"/>
    <col min="15874" max="15951" width="1.140625" style="196"/>
    <col min="15952" max="15952" width="1.140625" style="196" customWidth="1"/>
    <col min="15953" max="16128" width="1.140625" style="196"/>
    <col min="16129" max="16129" width="1.140625" style="196" customWidth="1"/>
    <col min="16130" max="16207" width="1.140625" style="196"/>
    <col min="16208" max="16208" width="1.140625" style="196" customWidth="1"/>
    <col min="16209" max="16384" width="1.140625" style="196"/>
  </cols>
  <sheetData>
    <row r="1" spans="1:80" s="193" customFormat="1" ht="11.25">
      <c r="CB1" s="194" t="s">
        <v>494</v>
      </c>
    </row>
    <row r="2" spans="1:80" s="193" customFormat="1" ht="11.25">
      <c r="CB2" s="194" t="s">
        <v>206</v>
      </c>
    </row>
    <row r="3" spans="1:80" s="193" customFormat="1" ht="11.25">
      <c r="CB3" s="194" t="s">
        <v>207</v>
      </c>
    </row>
    <row r="4" spans="1:80" s="193" customFormat="1" ht="11.25">
      <c r="CB4" s="195" t="s">
        <v>208</v>
      </c>
    </row>
    <row r="7" spans="1:80" s="197" customFormat="1" ht="15.75">
      <c r="A7" s="411" t="s">
        <v>495</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row>
    <row r="8" spans="1:80" s="197" customFormat="1" ht="15.75">
      <c r="A8" s="411" t="s">
        <v>496</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row>
    <row r="10" spans="1:80" ht="15" customHeight="1">
      <c r="D10" s="393" t="s">
        <v>0</v>
      </c>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row>
    <row r="11" spans="1:80" s="198" customFormat="1" ht="10.5">
      <c r="D11" s="394" t="s">
        <v>497</v>
      </c>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row>
    <row r="13" spans="1:80" ht="12.75" customHeight="1">
      <c r="A13" s="396" t="s">
        <v>232</v>
      </c>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3"/>
      <c r="AV13" s="396" t="s">
        <v>498</v>
      </c>
      <c r="AW13" s="372"/>
      <c r="AX13" s="372"/>
      <c r="AY13" s="372"/>
      <c r="AZ13" s="372"/>
      <c r="BA13" s="372"/>
      <c r="BB13" s="372"/>
      <c r="BC13" s="372"/>
      <c r="BD13" s="372"/>
      <c r="BE13" s="372"/>
      <c r="BF13" s="372"/>
      <c r="BG13" s="372"/>
      <c r="BH13" s="372"/>
      <c r="BI13" s="372"/>
      <c r="BJ13" s="372"/>
      <c r="BK13" s="372"/>
      <c r="BL13" s="372"/>
      <c r="BM13" s="373"/>
      <c r="BN13" s="396" t="s">
        <v>261</v>
      </c>
      <c r="BO13" s="372"/>
      <c r="BP13" s="372"/>
      <c r="BQ13" s="372"/>
      <c r="BR13" s="372"/>
      <c r="BS13" s="372"/>
      <c r="BT13" s="372"/>
      <c r="BU13" s="372"/>
      <c r="BV13" s="372"/>
      <c r="BW13" s="372"/>
      <c r="BX13" s="372"/>
      <c r="BY13" s="372"/>
      <c r="BZ13" s="372"/>
      <c r="CA13" s="372"/>
      <c r="CB13" s="373"/>
    </row>
    <row r="14" spans="1:80" ht="12.75" customHeight="1">
      <c r="A14" s="377"/>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9"/>
      <c r="AV14" s="377" t="s">
        <v>499</v>
      </c>
      <c r="AW14" s="378"/>
      <c r="AX14" s="378"/>
      <c r="AY14" s="378"/>
      <c r="AZ14" s="378"/>
      <c r="BA14" s="378"/>
      <c r="BB14" s="378"/>
      <c r="BC14" s="378"/>
      <c r="BD14" s="378"/>
      <c r="BE14" s="378"/>
      <c r="BF14" s="378"/>
      <c r="BG14" s="378"/>
      <c r="BH14" s="378"/>
      <c r="BI14" s="378"/>
      <c r="BJ14" s="378"/>
      <c r="BK14" s="378"/>
      <c r="BL14" s="378"/>
      <c r="BM14" s="379"/>
      <c r="BN14" s="377"/>
      <c r="BO14" s="378"/>
      <c r="BP14" s="378"/>
      <c r="BQ14" s="378"/>
      <c r="BR14" s="378"/>
      <c r="BS14" s="378"/>
      <c r="BT14" s="378"/>
      <c r="BU14" s="378"/>
      <c r="BV14" s="378"/>
      <c r="BW14" s="378"/>
      <c r="BX14" s="378"/>
      <c r="BY14" s="378"/>
      <c r="BZ14" s="378"/>
      <c r="CA14" s="378"/>
      <c r="CB14" s="379"/>
    </row>
    <row r="15" spans="1:80" ht="12.75" customHeight="1">
      <c r="A15" s="559" t="s">
        <v>500</v>
      </c>
      <c r="B15" s="560"/>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1"/>
      <c r="AV15" s="371">
        <v>1</v>
      </c>
      <c r="AW15" s="372"/>
      <c r="AX15" s="372"/>
      <c r="AY15" s="372"/>
      <c r="AZ15" s="372"/>
      <c r="BA15" s="372"/>
      <c r="BB15" s="372"/>
      <c r="BC15" s="372"/>
      <c r="BD15" s="372"/>
      <c r="BE15" s="372"/>
      <c r="BF15" s="372"/>
      <c r="BG15" s="372"/>
      <c r="BH15" s="372"/>
      <c r="BI15" s="372"/>
      <c r="BJ15" s="372"/>
      <c r="BK15" s="372"/>
      <c r="BL15" s="372"/>
      <c r="BM15" s="373"/>
      <c r="BN15" s="396">
        <v>9.0399999999999994E-2</v>
      </c>
      <c r="BO15" s="372"/>
      <c r="BP15" s="372"/>
      <c r="BQ15" s="372"/>
      <c r="BR15" s="372"/>
      <c r="BS15" s="372"/>
      <c r="BT15" s="372"/>
      <c r="BU15" s="372"/>
      <c r="BV15" s="372"/>
      <c r="BW15" s="372"/>
      <c r="BX15" s="372"/>
      <c r="BY15" s="372"/>
      <c r="BZ15" s="372"/>
      <c r="CA15" s="372"/>
      <c r="CB15" s="373"/>
    </row>
    <row r="16" spans="1:80" ht="12.75" customHeight="1">
      <c r="A16" s="562" t="s">
        <v>501</v>
      </c>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4"/>
      <c r="AV16" s="377"/>
      <c r="AW16" s="378"/>
      <c r="AX16" s="378"/>
      <c r="AY16" s="378"/>
      <c r="AZ16" s="378"/>
      <c r="BA16" s="378"/>
      <c r="BB16" s="378"/>
      <c r="BC16" s="378"/>
      <c r="BD16" s="378"/>
      <c r="BE16" s="378"/>
      <c r="BF16" s="378"/>
      <c r="BG16" s="378"/>
      <c r="BH16" s="378"/>
      <c r="BI16" s="378"/>
      <c r="BJ16" s="378"/>
      <c r="BK16" s="378"/>
      <c r="BL16" s="378"/>
      <c r="BM16" s="379"/>
      <c r="BN16" s="377"/>
      <c r="BO16" s="378"/>
      <c r="BP16" s="378"/>
      <c r="BQ16" s="378"/>
      <c r="BR16" s="378"/>
      <c r="BS16" s="378"/>
      <c r="BT16" s="378"/>
      <c r="BU16" s="378"/>
      <c r="BV16" s="378"/>
      <c r="BW16" s="378"/>
      <c r="BX16" s="378"/>
      <c r="BY16" s="378"/>
      <c r="BZ16" s="378"/>
      <c r="CA16" s="378"/>
      <c r="CB16" s="379"/>
    </row>
    <row r="17" spans="1:80" ht="15" customHeight="1">
      <c r="A17" s="572" t="s">
        <v>502</v>
      </c>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4"/>
      <c r="AV17" s="575">
        <v>4</v>
      </c>
      <c r="AW17" s="538"/>
      <c r="AX17" s="538"/>
      <c r="AY17" s="538"/>
      <c r="AZ17" s="538"/>
      <c r="BA17" s="538"/>
      <c r="BB17" s="538"/>
      <c r="BC17" s="538"/>
      <c r="BD17" s="538"/>
      <c r="BE17" s="538"/>
      <c r="BF17" s="538"/>
      <c r="BG17" s="538"/>
      <c r="BH17" s="538"/>
      <c r="BI17" s="538"/>
      <c r="BJ17" s="538"/>
      <c r="BK17" s="538"/>
      <c r="BL17" s="538"/>
      <c r="BM17" s="539"/>
      <c r="BN17" s="575">
        <v>4.1100000000000003</v>
      </c>
      <c r="BO17" s="538"/>
      <c r="BP17" s="538"/>
      <c r="BQ17" s="538"/>
      <c r="BR17" s="538"/>
      <c r="BS17" s="538"/>
      <c r="BT17" s="538"/>
      <c r="BU17" s="538"/>
      <c r="BV17" s="538"/>
      <c r="BW17" s="538"/>
      <c r="BX17" s="538"/>
      <c r="BY17" s="538"/>
      <c r="BZ17" s="538"/>
      <c r="CA17" s="538"/>
      <c r="CB17" s="539"/>
    </row>
    <row r="18" spans="1:80" ht="12.75" customHeight="1">
      <c r="A18" s="559" t="s">
        <v>500</v>
      </c>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1"/>
      <c r="AV18" s="371">
        <v>2</v>
      </c>
      <c r="AW18" s="372"/>
      <c r="AX18" s="372"/>
      <c r="AY18" s="372"/>
      <c r="AZ18" s="372"/>
      <c r="BA18" s="372"/>
      <c r="BB18" s="372"/>
      <c r="BC18" s="372"/>
      <c r="BD18" s="372"/>
      <c r="BE18" s="372"/>
      <c r="BF18" s="372"/>
      <c r="BG18" s="372"/>
      <c r="BH18" s="372"/>
      <c r="BI18" s="372"/>
      <c r="BJ18" s="372"/>
      <c r="BK18" s="372"/>
      <c r="BL18" s="372"/>
      <c r="BM18" s="373"/>
      <c r="BN18" s="396">
        <v>0.18079999999999999</v>
      </c>
      <c r="BO18" s="372"/>
      <c r="BP18" s="372"/>
      <c r="BQ18" s="372"/>
      <c r="BR18" s="372"/>
      <c r="BS18" s="372"/>
      <c r="BT18" s="372"/>
      <c r="BU18" s="372"/>
      <c r="BV18" s="372"/>
      <c r="BW18" s="372"/>
      <c r="BX18" s="372"/>
      <c r="BY18" s="372"/>
      <c r="BZ18" s="372"/>
      <c r="CA18" s="372"/>
      <c r="CB18" s="373"/>
    </row>
    <row r="19" spans="1:80" ht="12.75" customHeight="1">
      <c r="A19" s="562" t="s">
        <v>503</v>
      </c>
      <c r="B19" s="563"/>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4"/>
      <c r="AV19" s="377"/>
      <c r="AW19" s="378"/>
      <c r="AX19" s="378"/>
      <c r="AY19" s="378"/>
      <c r="AZ19" s="378"/>
      <c r="BA19" s="378"/>
      <c r="BB19" s="378"/>
      <c r="BC19" s="378"/>
      <c r="BD19" s="378"/>
      <c r="BE19" s="378"/>
      <c r="BF19" s="378"/>
      <c r="BG19" s="378"/>
      <c r="BH19" s="378"/>
      <c r="BI19" s="378"/>
      <c r="BJ19" s="378"/>
      <c r="BK19" s="378"/>
      <c r="BL19" s="378"/>
      <c r="BM19" s="379"/>
      <c r="BN19" s="377"/>
      <c r="BO19" s="378"/>
      <c r="BP19" s="378"/>
      <c r="BQ19" s="378"/>
      <c r="BR19" s="378"/>
      <c r="BS19" s="378"/>
      <c r="BT19" s="378"/>
      <c r="BU19" s="378"/>
      <c r="BV19" s="378"/>
      <c r="BW19" s="378"/>
      <c r="BX19" s="378"/>
      <c r="BY19" s="378"/>
      <c r="BZ19" s="378"/>
      <c r="CA19" s="378"/>
      <c r="CB19" s="379"/>
    </row>
    <row r="20" spans="1:80" ht="12.75" customHeight="1">
      <c r="A20" s="559" t="s">
        <v>504</v>
      </c>
      <c r="B20" s="560"/>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c r="AT20" s="560"/>
      <c r="AU20" s="561"/>
      <c r="AV20" s="371">
        <v>3</v>
      </c>
      <c r="AW20" s="372"/>
      <c r="AX20" s="372"/>
      <c r="AY20" s="372"/>
      <c r="AZ20" s="372"/>
      <c r="BA20" s="372"/>
      <c r="BB20" s="372"/>
      <c r="BC20" s="372"/>
      <c r="BD20" s="372"/>
      <c r="BE20" s="372"/>
      <c r="BF20" s="372"/>
      <c r="BG20" s="372"/>
      <c r="BH20" s="372"/>
      <c r="BI20" s="372"/>
      <c r="BJ20" s="372"/>
      <c r="BK20" s="372"/>
      <c r="BL20" s="372"/>
      <c r="BM20" s="373"/>
      <c r="BN20" s="371">
        <v>8.6900000000000005E-2</v>
      </c>
      <c r="BO20" s="372"/>
      <c r="BP20" s="372"/>
      <c r="BQ20" s="372"/>
      <c r="BR20" s="372"/>
      <c r="BS20" s="372"/>
      <c r="BT20" s="372"/>
      <c r="BU20" s="372"/>
      <c r="BV20" s="372"/>
      <c r="BW20" s="372"/>
      <c r="BX20" s="372"/>
      <c r="BY20" s="372"/>
      <c r="BZ20" s="372"/>
      <c r="CA20" s="372"/>
      <c r="CB20" s="373"/>
    </row>
    <row r="21" spans="1:80" ht="12.75" customHeight="1">
      <c r="A21" s="562" t="s">
        <v>505</v>
      </c>
      <c r="B21" s="563"/>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4"/>
      <c r="AV21" s="377"/>
      <c r="AW21" s="378"/>
      <c r="AX21" s="378"/>
      <c r="AY21" s="378"/>
      <c r="AZ21" s="378"/>
      <c r="BA21" s="378"/>
      <c r="BB21" s="378"/>
      <c r="BC21" s="378"/>
      <c r="BD21" s="378"/>
      <c r="BE21" s="378"/>
      <c r="BF21" s="378"/>
      <c r="BG21" s="378"/>
      <c r="BH21" s="378"/>
      <c r="BI21" s="378"/>
      <c r="BJ21" s="378"/>
      <c r="BK21" s="378"/>
      <c r="BL21" s="378"/>
      <c r="BM21" s="379"/>
      <c r="BN21" s="377"/>
      <c r="BO21" s="378"/>
      <c r="BP21" s="378"/>
      <c r="BQ21" s="378"/>
      <c r="BR21" s="378"/>
      <c r="BS21" s="378"/>
      <c r="BT21" s="378"/>
      <c r="BU21" s="378"/>
      <c r="BV21" s="378"/>
      <c r="BW21" s="378"/>
      <c r="BX21" s="378"/>
      <c r="BY21" s="378"/>
      <c r="BZ21" s="378"/>
      <c r="CA21" s="378"/>
      <c r="CB21" s="379"/>
    </row>
    <row r="22" spans="1:80" ht="12.75" customHeight="1">
      <c r="A22" s="559" t="s">
        <v>506</v>
      </c>
      <c r="B22" s="560"/>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U22" s="561"/>
      <c r="AV22" s="371" t="s">
        <v>507</v>
      </c>
      <c r="AW22" s="372"/>
      <c r="AX22" s="372"/>
      <c r="AY22" s="372"/>
      <c r="AZ22" s="372"/>
      <c r="BA22" s="372"/>
      <c r="BB22" s="372"/>
      <c r="BC22" s="372"/>
      <c r="BD22" s="372"/>
      <c r="BE22" s="372"/>
      <c r="BF22" s="372"/>
      <c r="BG22" s="372"/>
      <c r="BH22" s="372"/>
      <c r="BI22" s="372"/>
      <c r="BJ22" s="372"/>
      <c r="BK22" s="372"/>
      <c r="BL22" s="372"/>
      <c r="BM22" s="373"/>
      <c r="BN22" s="396">
        <v>1</v>
      </c>
      <c r="BO22" s="372"/>
      <c r="BP22" s="372"/>
      <c r="BQ22" s="372"/>
      <c r="BR22" s="372"/>
      <c r="BS22" s="372"/>
      <c r="BT22" s="372"/>
      <c r="BU22" s="372"/>
      <c r="BV22" s="372"/>
      <c r="BW22" s="372"/>
      <c r="BX22" s="372"/>
      <c r="BY22" s="372"/>
      <c r="BZ22" s="372"/>
      <c r="CA22" s="372"/>
      <c r="CB22" s="373"/>
    </row>
    <row r="23" spans="1:80" ht="12.75" customHeight="1">
      <c r="A23" s="562" t="s">
        <v>249</v>
      </c>
      <c r="B23" s="563"/>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4"/>
      <c r="AV23" s="377"/>
      <c r="AW23" s="378"/>
      <c r="AX23" s="378"/>
      <c r="AY23" s="378"/>
      <c r="AZ23" s="378"/>
      <c r="BA23" s="378"/>
      <c r="BB23" s="378"/>
      <c r="BC23" s="378"/>
      <c r="BD23" s="378"/>
      <c r="BE23" s="378"/>
      <c r="BF23" s="378"/>
      <c r="BG23" s="378"/>
      <c r="BH23" s="378"/>
      <c r="BI23" s="378"/>
      <c r="BJ23" s="378"/>
      <c r="BK23" s="378"/>
      <c r="BL23" s="378"/>
      <c r="BM23" s="379"/>
      <c r="BN23" s="377"/>
      <c r="BO23" s="378"/>
      <c r="BP23" s="378"/>
      <c r="BQ23" s="378"/>
      <c r="BR23" s="378"/>
      <c r="BS23" s="378"/>
      <c r="BT23" s="378"/>
      <c r="BU23" s="378"/>
      <c r="BV23" s="378"/>
      <c r="BW23" s="378"/>
      <c r="BX23" s="378"/>
      <c r="BY23" s="378"/>
      <c r="BZ23" s="378"/>
      <c r="CA23" s="378"/>
      <c r="CB23" s="379"/>
    </row>
    <row r="24" spans="1:80" ht="12.75" customHeight="1">
      <c r="A24" s="559" t="s">
        <v>508</v>
      </c>
      <c r="B24" s="560"/>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1"/>
      <c r="AV24" s="371">
        <v>11</v>
      </c>
      <c r="AW24" s="372"/>
      <c r="AX24" s="372"/>
      <c r="AY24" s="372"/>
      <c r="AZ24" s="372"/>
      <c r="BA24" s="372"/>
      <c r="BB24" s="372"/>
      <c r="BC24" s="372"/>
      <c r="BD24" s="372"/>
      <c r="BE24" s="372"/>
      <c r="BF24" s="372"/>
      <c r="BG24" s="372"/>
      <c r="BH24" s="372"/>
      <c r="BI24" s="372"/>
      <c r="BJ24" s="372"/>
      <c r="BK24" s="372"/>
      <c r="BL24" s="372"/>
      <c r="BM24" s="373"/>
      <c r="BN24" s="371">
        <v>0.89749999999999996</v>
      </c>
      <c r="BO24" s="372"/>
      <c r="BP24" s="372"/>
      <c r="BQ24" s="372"/>
      <c r="BR24" s="372"/>
      <c r="BS24" s="372"/>
      <c r="BT24" s="372"/>
      <c r="BU24" s="372"/>
      <c r="BV24" s="372"/>
      <c r="BW24" s="372"/>
      <c r="BX24" s="372"/>
      <c r="BY24" s="372"/>
      <c r="BZ24" s="372"/>
      <c r="CA24" s="372"/>
      <c r="CB24" s="373"/>
    </row>
    <row r="25" spans="1:80" ht="12.75" customHeight="1">
      <c r="A25" s="562" t="s">
        <v>509</v>
      </c>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4"/>
      <c r="AV25" s="377"/>
      <c r="AW25" s="378"/>
      <c r="AX25" s="378"/>
      <c r="AY25" s="378"/>
      <c r="AZ25" s="378"/>
      <c r="BA25" s="378"/>
      <c r="BB25" s="378"/>
      <c r="BC25" s="378"/>
      <c r="BD25" s="378"/>
      <c r="BE25" s="378"/>
      <c r="BF25" s="378"/>
      <c r="BG25" s="378"/>
      <c r="BH25" s="378"/>
      <c r="BI25" s="378"/>
      <c r="BJ25" s="378"/>
      <c r="BK25" s="378"/>
      <c r="BL25" s="378"/>
      <c r="BM25" s="379"/>
      <c r="BN25" s="377"/>
      <c r="BO25" s="378"/>
      <c r="BP25" s="378"/>
      <c r="BQ25" s="378"/>
      <c r="BR25" s="378"/>
      <c r="BS25" s="378"/>
      <c r="BT25" s="378"/>
      <c r="BU25" s="378"/>
      <c r="BV25" s="378"/>
      <c r="BW25" s="378"/>
      <c r="BX25" s="378"/>
      <c r="BY25" s="378"/>
      <c r="BZ25" s="378"/>
      <c r="CA25" s="378"/>
      <c r="CB25" s="379"/>
    </row>
    <row r="26" spans="1:80" ht="12.75" customHeight="1">
      <c r="A26" s="559" t="s">
        <v>510</v>
      </c>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1"/>
      <c r="AV26" s="371" t="s">
        <v>511</v>
      </c>
      <c r="AW26" s="372"/>
      <c r="AX26" s="372"/>
      <c r="AY26" s="372"/>
      <c r="AZ26" s="372"/>
      <c r="BA26" s="372"/>
      <c r="BB26" s="372"/>
      <c r="BC26" s="372"/>
      <c r="BD26" s="372"/>
      <c r="BE26" s="372"/>
      <c r="BF26" s="372"/>
      <c r="BG26" s="372"/>
      <c r="BH26" s="372"/>
      <c r="BI26" s="372"/>
      <c r="BJ26" s="372"/>
      <c r="BK26" s="372"/>
      <c r="BL26" s="372"/>
      <c r="BM26" s="373"/>
      <c r="BN26" s="565">
        <v>0</v>
      </c>
      <c r="BO26" s="566"/>
      <c r="BP26" s="566"/>
      <c r="BQ26" s="566"/>
      <c r="BR26" s="566"/>
      <c r="BS26" s="566"/>
      <c r="BT26" s="566"/>
      <c r="BU26" s="566"/>
      <c r="BV26" s="566"/>
      <c r="BW26" s="566"/>
      <c r="BX26" s="566"/>
      <c r="BY26" s="566"/>
      <c r="BZ26" s="566"/>
      <c r="CA26" s="566"/>
      <c r="CB26" s="567"/>
    </row>
    <row r="27" spans="1:80" ht="12.75" customHeight="1">
      <c r="A27" s="562"/>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4"/>
      <c r="AV27" s="377"/>
      <c r="AW27" s="378"/>
      <c r="AX27" s="378"/>
      <c r="AY27" s="378"/>
      <c r="AZ27" s="378"/>
      <c r="BA27" s="378"/>
      <c r="BB27" s="378"/>
      <c r="BC27" s="378"/>
      <c r="BD27" s="378"/>
      <c r="BE27" s="378"/>
      <c r="BF27" s="378"/>
      <c r="BG27" s="378"/>
      <c r="BH27" s="378"/>
      <c r="BI27" s="378"/>
      <c r="BJ27" s="378"/>
      <c r="BK27" s="378"/>
      <c r="BL27" s="378"/>
      <c r="BM27" s="379"/>
      <c r="BN27" s="568"/>
      <c r="BO27" s="569"/>
      <c r="BP27" s="569"/>
      <c r="BQ27" s="569"/>
      <c r="BR27" s="569"/>
      <c r="BS27" s="569"/>
      <c r="BT27" s="569"/>
      <c r="BU27" s="569"/>
      <c r="BV27" s="569"/>
      <c r="BW27" s="569"/>
      <c r="BX27" s="569"/>
      <c r="BY27" s="569"/>
      <c r="BZ27" s="569"/>
      <c r="CA27" s="569"/>
      <c r="CB27" s="570"/>
    </row>
    <row r="28" spans="1:80" ht="12.75" customHeight="1">
      <c r="A28" s="559" t="s">
        <v>512</v>
      </c>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1"/>
      <c r="AV28" s="371" t="s">
        <v>511</v>
      </c>
      <c r="AW28" s="372"/>
      <c r="AX28" s="372"/>
      <c r="AY28" s="372"/>
      <c r="AZ28" s="372"/>
      <c r="BA28" s="372"/>
      <c r="BB28" s="372"/>
      <c r="BC28" s="372"/>
      <c r="BD28" s="372"/>
      <c r="BE28" s="372"/>
      <c r="BF28" s="372"/>
      <c r="BG28" s="372"/>
      <c r="BH28" s="372"/>
      <c r="BI28" s="372"/>
      <c r="BJ28" s="372"/>
      <c r="BK28" s="372"/>
      <c r="BL28" s="372"/>
      <c r="BM28" s="373"/>
      <c r="BN28" s="571">
        <v>0</v>
      </c>
      <c r="BO28" s="566"/>
      <c r="BP28" s="566"/>
      <c r="BQ28" s="566"/>
      <c r="BR28" s="566"/>
      <c r="BS28" s="566"/>
      <c r="BT28" s="566"/>
      <c r="BU28" s="566"/>
      <c r="BV28" s="566"/>
      <c r="BW28" s="566"/>
      <c r="BX28" s="566"/>
      <c r="BY28" s="566"/>
      <c r="BZ28" s="566"/>
      <c r="CA28" s="566"/>
      <c r="CB28" s="567"/>
    </row>
    <row r="29" spans="1:80" ht="12.75" customHeight="1">
      <c r="A29" s="562"/>
      <c r="B29" s="563"/>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4"/>
      <c r="AV29" s="377"/>
      <c r="AW29" s="378"/>
      <c r="AX29" s="378"/>
      <c r="AY29" s="378"/>
      <c r="AZ29" s="378"/>
      <c r="BA29" s="378"/>
      <c r="BB29" s="378"/>
      <c r="BC29" s="378"/>
      <c r="BD29" s="378"/>
      <c r="BE29" s="378"/>
      <c r="BF29" s="378"/>
      <c r="BG29" s="378"/>
      <c r="BH29" s="378"/>
      <c r="BI29" s="378"/>
      <c r="BJ29" s="378"/>
      <c r="BK29" s="378"/>
      <c r="BL29" s="378"/>
      <c r="BM29" s="379"/>
      <c r="BN29" s="568"/>
      <c r="BO29" s="569"/>
      <c r="BP29" s="569"/>
      <c r="BQ29" s="569"/>
      <c r="BR29" s="569"/>
      <c r="BS29" s="569"/>
      <c r="BT29" s="569"/>
      <c r="BU29" s="569"/>
      <c r="BV29" s="569"/>
      <c r="BW29" s="569"/>
      <c r="BX29" s="569"/>
      <c r="BY29" s="569"/>
      <c r="BZ29" s="569"/>
      <c r="CA29" s="569"/>
      <c r="CB29" s="570"/>
    </row>
    <row r="30" spans="1:80" ht="12.75" customHeight="1">
      <c r="A30" s="559" t="s">
        <v>513</v>
      </c>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1"/>
      <c r="AV30" s="371" t="s">
        <v>511</v>
      </c>
      <c r="AW30" s="372"/>
      <c r="AX30" s="372"/>
      <c r="AY30" s="372"/>
      <c r="AZ30" s="372"/>
      <c r="BA30" s="372"/>
      <c r="BB30" s="372"/>
      <c r="BC30" s="372"/>
      <c r="BD30" s="372"/>
      <c r="BE30" s="372"/>
      <c r="BF30" s="372"/>
      <c r="BG30" s="372"/>
      <c r="BH30" s="372"/>
      <c r="BI30" s="372"/>
      <c r="BJ30" s="372"/>
      <c r="BK30" s="372"/>
      <c r="BL30" s="372"/>
      <c r="BM30" s="373"/>
      <c r="BN30" s="571">
        <v>0</v>
      </c>
      <c r="BO30" s="566"/>
      <c r="BP30" s="566"/>
      <c r="BQ30" s="566"/>
      <c r="BR30" s="566"/>
      <c r="BS30" s="566"/>
      <c r="BT30" s="566"/>
      <c r="BU30" s="566"/>
      <c r="BV30" s="566"/>
      <c r="BW30" s="566"/>
      <c r="BX30" s="566"/>
      <c r="BY30" s="566"/>
      <c r="BZ30" s="566"/>
      <c r="CA30" s="566"/>
      <c r="CB30" s="567"/>
    </row>
    <row r="31" spans="1:80" ht="12.75" customHeight="1">
      <c r="A31" s="562"/>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4"/>
      <c r="AV31" s="377"/>
      <c r="AW31" s="378"/>
      <c r="AX31" s="378"/>
      <c r="AY31" s="378"/>
      <c r="AZ31" s="378"/>
      <c r="BA31" s="378"/>
      <c r="BB31" s="378"/>
      <c r="BC31" s="378"/>
      <c r="BD31" s="378"/>
      <c r="BE31" s="378"/>
      <c r="BF31" s="378"/>
      <c r="BG31" s="378"/>
      <c r="BH31" s="378"/>
      <c r="BI31" s="378"/>
      <c r="BJ31" s="378"/>
      <c r="BK31" s="378"/>
      <c r="BL31" s="378"/>
      <c r="BM31" s="379"/>
      <c r="BN31" s="568"/>
      <c r="BO31" s="569"/>
      <c r="BP31" s="569"/>
      <c r="BQ31" s="569"/>
      <c r="BR31" s="569"/>
      <c r="BS31" s="569"/>
      <c r="BT31" s="569"/>
      <c r="BU31" s="569"/>
      <c r="BV31" s="569"/>
      <c r="BW31" s="569"/>
      <c r="BX31" s="569"/>
      <c r="BY31" s="569"/>
      <c r="BZ31" s="569"/>
      <c r="CA31" s="569"/>
      <c r="CB31" s="570"/>
    </row>
    <row r="32" spans="1:80" ht="12.75" customHeight="1">
      <c r="A32" s="559" t="s">
        <v>514</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c r="AL32" s="560"/>
      <c r="AM32" s="560"/>
      <c r="AN32" s="560"/>
      <c r="AO32" s="560"/>
      <c r="AP32" s="560"/>
      <c r="AQ32" s="560"/>
      <c r="AR32" s="560"/>
      <c r="AS32" s="560"/>
      <c r="AT32" s="560"/>
      <c r="AU32" s="561"/>
      <c r="AV32" s="371" t="s">
        <v>511</v>
      </c>
      <c r="AW32" s="372"/>
      <c r="AX32" s="372"/>
      <c r="AY32" s="372"/>
      <c r="AZ32" s="372"/>
      <c r="BA32" s="372"/>
      <c r="BB32" s="372"/>
      <c r="BC32" s="372"/>
      <c r="BD32" s="372"/>
      <c r="BE32" s="372"/>
      <c r="BF32" s="372"/>
      <c r="BG32" s="372"/>
      <c r="BH32" s="372"/>
      <c r="BI32" s="372"/>
      <c r="BJ32" s="372"/>
      <c r="BK32" s="372"/>
      <c r="BL32" s="372"/>
      <c r="BM32" s="373"/>
      <c r="BN32" s="565">
        <v>0</v>
      </c>
      <c r="BO32" s="566"/>
      <c r="BP32" s="566"/>
      <c r="BQ32" s="566"/>
      <c r="BR32" s="566"/>
      <c r="BS32" s="566"/>
      <c r="BT32" s="566"/>
      <c r="BU32" s="566"/>
      <c r="BV32" s="566"/>
      <c r="BW32" s="566"/>
      <c r="BX32" s="566"/>
      <c r="BY32" s="566"/>
      <c r="BZ32" s="566"/>
      <c r="CA32" s="566"/>
      <c r="CB32" s="567"/>
    </row>
    <row r="33" spans="1:80" ht="12.75" customHeight="1">
      <c r="A33" s="562"/>
      <c r="B33" s="56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4"/>
      <c r="AV33" s="377"/>
      <c r="AW33" s="378"/>
      <c r="AX33" s="378"/>
      <c r="AY33" s="378"/>
      <c r="AZ33" s="378"/>
      <c r="BA33" s="378"/>
      <c r="BB33" s="378"/>
      <c r="BC33" s="378"/>
      <c r="BD33" s="378"/>
      <c r="BE33" s="378"/>
      <c r="BF33" s="378"/>
      <c r="BG33" s="378"/>
      <c r="BH33" s="378"/>
      <c r="BI33" s="378"/>
      <c r="BJ33" s="378"/>
      <c r="BK33" s="378"/>
      <c r="BL33" s="378"/>
      <c r="BM33" s="379"/>
      <c r="BN33" s="568"/>
      <c r="BO33" s="569"/>
      <c r="BP33" s="569"/>
      <c r="BQ33" s="569"/>
      <c r="BR33" s="569"/>
      <c r="BS33" s="569"/>
      <c r="BT33" s="569"/>
      <c r="BU33" s="569"/>
      <c r="BV33" s="569"/>
      <c r="BW33" s="569"/>
      <c r="BX33" s="569"/>
      <c r="BY33" s="569"/>
      <c r="BZ33" s="569"/>
      <c r="CA33" s="569"/>
      <c r="CB33" s="570"/>
    </row>
    <row r="34" spans="1:80" ht="12.75" customHeight="1">
      <c r="A34" s="559" t="s">
        <v>515</v>
      </c>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0"/>
      <c r="AR34" s="560"/>
      <c r="AS34" s="560"/>
      <c r="AT34" s="560"/>
      <c r="AU34" s="561"/>
      <c r="AV34" s="371" t="s">
        <v>516</v>
      </c>
      <c r="AW34" s="372"/>
      <c r="AX34" s="372"/>
      <c r="AY34" s="372"/>
      <c r="AZ34" s="372"/>
      <c r="BA34" s="372"/>
      <c r="BB34" s="372"/>
      <c r="BC34" s="372"/>
      <c r="BD34" s="372"/>
      <c r="BE34" s="372"/>
      <c r="BF34" s="372"/>
      <c r="BG34" s="372"/>
      <c r="BH34" s="372"/>
      <c r="BI34" s="372"/>
      <c r="BJ34" s="372"/>
      <c r="BK34" s="372"/>
      <c r="BL34" s="372"/>
      <c r="BM34" s="373"/>
      <c r="BN34" s="571">
        <v>0</v>
      </c>
      <c r="BO34" s="566"/>
      <c r="BP34" s="566"/>
      <c r="BQ34" s="566"/>
      <c r="BR34" s="566"/>
      <c r="BS34" s="566"/>
      <c r="BT34" s="566"/>
      <c r="BU34" s="566"/>
      <c r="BV34" s="566"/>
      <c r="BW34" s="566"/>
      <c r="BX34" s="566"/>
      <c r="BY34" s="566"/>
      <c r="BZ34" s="566"/>
      <c r="CA34" s="566"/>
      <c r="CB34" s="567"/>
    </row>
    <row r="35" spans="1:80" ht="12.75" customHeight="1">
      <c r="A35" s="562"/>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4"/>
      <c r="AV35" s="377"/>
      <c r="AW35" s="378"/>
      <c r="AX35" s="378"/>
      <c r="AY35" s="378"/>
      <c r="AZ35" s="378"/>
      <c r="BA35" s="378"/>
      <c r="BB35" s="378"/>
      <c r="BC35" s="378"/>
      <c r="BD35" s="378"/>
      <c r="BE35" s="378"/>
      <c r="BF35" s="378"/>
      <c r="BG35" s="378"/>
      <c r="BH35" s="378"/>
      <c r="BI35" s="378"/>
      <c r="BJ35" s="378"/>
      <c r="BK35" s="378"/>
      <c r="BL35" s="378"/>
      <c r="BM35" s="379"/>
      <c r="BN35" s="568"/>
      <c r="BO35" s="569"/>
      <c r="BP35" s="569"/>
      <c r="BQ35" s="569"/>
      <c r="BR35" s="569"/>
      <c r="BS35" s="569"/>
      <c r="BT35" s="569"/>
      <c r="BU35" s="569"/>
      <c r="BV35" s="569"/>
      <c r="BW35" s="569"/>
      <c r="BX35" s="569"/>
      <c r="BY35" s="569"/>
      <c r="BZ35" s="569"/>
      <c r="CA35" s="569"/>
      <c r="CB35" s="570"/>
    </row>
    <row r="36" spans="1:80" ht="12.75" customHeight="1">
      <c r="A36" s="559" t="s">
        <v>517</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1"/>
      <c r="AV36" s="371" t="s">
        <v>516</v>
      </c>
      <c r="AW36" s="372"/>
      <c r="AX36" s="372"/>
      <c r="AY36" s="372"/>
      <c r="AZ36" s="372"/>
      <c r="BA36" s="372"/>
      <c r="BB36" s="372"/>
      <c r="BC36" s="372"/>
      <c r="BD36" s="372"/>
      <c r="BE36" s="372"/>
      <c r="BF36" s="372"/>
      <c r="BG36" s="372"/>
      <c r="BH36" s="372"/>
      <c r="BI36" s="372"/>
      <c r="BJ36" s="372"/>
      <c r="BK36" s="372"/>
      <c r="BL36" s="372"/>
      <c r="BM36" s="373"/>
      <c r="BN36" s="565">
        <v>0</v>
      </c>
      <c r="BO36" s="566"/>
      <c r="BP36" s="566"/>
      <c r="BQ36" s="566"/>
      <c r="BR36" s="566"/>
      <c r="BS36" s="566"/>
      <c r="BT36" s="566"/>
      <c r="BU36" s="566"/>
      <c r="BV36" s="566"/>
      <c r="BW36" s="566"/>
      <c r="BX36" s="566"/>
      <c r="BY36" s="566"/>
      <c r="BZ36" s="566"/>
      <c r="CA36" s="566"/>
      <c r="CB36" s="567"/>
    </row>
    <row r="37" spans="1:80" ht="12.75" customHeight="1">
      <c r="A37" s="562"/>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4"/>
      <c r="AV37" s="377"/>
      <c r="AW37" s="378"/>
      <c r="AX37" s="378"/>
      <c r="AY37" s="378"/>
      <c r="AZ37" s="378"/>
      <c r="BA37" s="378"/>
      <c r="BB37" s="378"/>
      <c r="BC37" s="378"/>
      <c r="BD37" s="378"/>
      <c r="BE37" s="378"/>
      <c r="BF37" s="378"/>
      <c r="BG37" s="378"/>
      <c r="BH37" s="378"/>
      <c r="BI37" s="378"/>
      <c r="BJ37" s="378"/>
      <c r="BK37" s="378"/>
      <c r="BL37" s="378"/>
      <c r="BM37" s="379"/>
      <c r="BN37" s="568"/>
      <c r="BO37" s="569"/>
      <c r="BP37" s="569"/>
      <c r="BQ37" s="569"/>
      <c r="BR37" s="569"/>
      <c r="BS37" s="569"/>
      <c r="BT37" s="569"/>
      <c r="BU37" s="569"/>
      <c r="BV37" s="569"/>
      <c r="BW37" s="569"/>
      <c r="BX37" s="569"/>
      <c r="BY37" s="569"/>
      <c r="BZ37" s="569"/>
      <c r="CA37" s="569"/>
      <c r="CB37" s="570"/>
    </row>
    <row r="38" spans="1:80" ht="12.75" customHeight="1">
      <c r="A38" s="559" t="s">
        <v>518</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c r="AO38" s="560"/>
      <c r="AP38" s="560"/>
      <c r="AQ38" s="560"/>
      <c r="AR38" s="560"/>
      <c r="AS38" s="560"/>
      <c r="AT38" s="560"/>
      <c r="AU38" s="561"/>
      <c r="AV38" s="371" t="s">
        <v>519</v>
      </c>
      <c r="AW38" s="372"/>
      <c r="AX38" s="372"/>
      <c r="AY38" s="372"/>
      <c r="AZ38" s="372"/>
      <c r="BA38" s="372"/>
      <c r="BB38" s="372"/>
      <c r="BC38" s="372"/>
      <c r="BD38" s="372"/>
      <c r="BE38" s="372"/>
      <c r="BF38" s="372"/>
      <c r="BG38" s="372"/>
      <c r="BH38" s="372"/>
      <c r="BI38" s="372"/>
      <c r="BJ38" s="372"/>
      <c r="BK38" s="372"/>
      <c r="BL38" s="372"/>
      <c r="BM38" s="373"/>
      <c r="BN38" s="371">
        <v>-1</v>
      </c>
      <c r="BO38" s="372"/>
      <c r="BP38" s="372"/>
      <c r="BQ38" s="372"/>
      <c r="BR38" s="372"/>
      <c r="BS38" s="372"/>
      <c r="BT38" s="372"/>
      <c r="BU38" s="372"/>
      <c r="BV38" s="372"/>
      <c r="BW38" s="372"/>
      <c r="BX38" s="372"/>
      <c r="BY38" s="372"/>
      <c r="BZ38" s="372"/>
      <c r="CA38" s="372"/>
      <c r="CB38" s="373"/>
    </row>
    <row r="39" spans="1:80" ht="12.75" customHeight="1">
      <c r="A39" s="562" t="s">
        <v>520</v>
      </c>
      <c r="B39" s="563"/>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564"/>
      <c r="AV39" s="377"/>
      <c r="AW39" s="378"/>
      <c r="AX39" s="378"/>
      <c r="AY39" s="378"/>
      <c r="AZ39" s="378"/>
      <c r="BA39" s="378"/>
      <c r="BB39" s="378"/>
      <c r="BC39" s="378"/>
      <c r="BD39" s="378"/>
      <c r="BE39" s="378"/>
      <c r="BF39" s="378"/>
      <c r="BG39" s="378"/>
      <c r="BH39" s="378"/>
      <c r="BI39" s="378"/>
      <c r="BJ39" s="378"/>
      <c r="BK39" s="378"/>
      <c r="BL39" s="378"/>
      <c r="BM39" s="379"/>
      <c r="BN39" s="377"/>
      <c r="BO39" s="378"/>
      <c r="BP39" s="378"/>
      <c r="BQ39" s="378"/>
      <c r="BR39" s="378"/>
      <c r="BS39" s="378"/>
      <c r="BT39" s="378"/>
      <c r="BU39" s="378"/>
      <c r="BV39" s="378"/>
      <c r="BW39" s="378"/>
      <c r="BX39" s="378"/>
      <c r="BY39" s="378"/>
      <c r="BZ39" s="378"/>
      <c r="CA39" s="378"/>
      <c r="CB39" s="379"/>
    </row>
    <row r="40" spans="1:80" ht="12.75" customHeight="1">
      <c r="A40" s="559" t="s">
        <v>518</v>
      </c>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1"/>
      <c r="AV40" s="371" t="s">
        <v>519</v>
      </c>
      <c r="AW40" s="372"/>
      <c r="AX40" s="372"/>
      <c r="AY40" s="372"/>
      <c r="AZ40" s="372"/>
      <c r="BA40" s="372"/>
      <c r="BB40" s="372"/>
      <c r="BC40" s="372"/>
      <c r="BD40" s="372"/>
      <c r="BE40" s="372"/>
      <c r="BF40" s="372"/>
      <c r="BG40" s="372"/>
      <c r="BH40" s="372"/>
      <c r="BI40" s="372"/>
      <c r="BJ40" s="372"/>
      <c r="BK40" s="372"/>
      <c r="BL40" s="372"/>
      <c r="BM40" s="373"/>
      <c r="BN40" s="371">
        <v>-1</v>
      </c>
      <c r="BO40" s="372"/>
      <c r="BP40" s="372"/>
      <c r="BQ40" s="372"/>
      <c r="BR40" s="372"/>
      <c r="BS40" s="372"/>
      <c r="BT40" s="372"/>
      <c r="BU40" s="372"/>
      <c r="BV40" s="372"/>
      <c r="BW40" s="372"/>
      <c r="BX40" s="372"/>
      <c r="BY40" s="372"/>
      <c r="BZ40" s="372"/>
      <c r="CA40" s="372"/>
      <c r="CB40" s="373"/>
    </row>
    <row r="41" spans="1:80" ht="12.75" customHeight="1">
      <c r="A41" s="562" t="s">
        <v>521</v>
      </c>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4"/>
      <c r="AV41" s="377"/>
      <c r="AW41" s="378"/>
      <c r="AX41" s="378"/>
      <c r="AY41" s="378"/>
      <c r="AZ41" s="378"/>
      <c r="BA41" s="378"/>
      <c r="BB41" s="378"/>
      <c r="BC41" s="378"/>
      <c r="BD41" s="378"/>
      <c r="BE41" s="378"/>
      <c r="BF41" s="378"/>
      <c r="BG41" s="378"/>
      <c r="BH41" s="378"/>
      <c r="BI41" s="378"/>
      <c r="BJ41" s="378"/>
      <c r="BK41" s="378"/>
      <c r="BL41" s="378"/>
      <c r="BM41" s="379"/>
      <c r="BN41" s="377"/>
      <c r="BO41" s="378"/>
      <c r="BP41" s="378"/>
      <c r="BQ41" s="378"/>
      <c r="BR41" s="378"/>
      <c r="BS41" s="378"/>
      <c r="BT41" s="378"/>
      <c r="BU41" s="378"/>
      <c r="BV41" s="378"/>
      <c r="BW41" s="378"/>
      <c r="BX41" s="378"/>
      <c r="BY41" s="378"/>
      <c r="BZ41" s="378"/>
      <c r="CA41" s="378"/>
      <c r="CB41" s="379"/>
    </row>
    <row r="42" spans="1:80" ht="12.75" customHeight="1">
      <c r="A42" s="559" t="s">
        <v>518</v>
      </c>
      <c r="B42" s="560"/>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1"/>
      <c r="AV42" s="371" t="s">
        <v>519</v>
      </c>
      <c r="AW42" s="372"/>
      <c r="AX42" s="372"/>
      <c r="AY42" s="372"/>
      <c r="AZ42" s="372"/>
      <c r="BA42" s="372"/>
      <c r="BB42" s="372"/>
      <c r="BC42" s="372"/>
      <c r="BD42" s="372"/>
      <c r="BE42" s="372"/>
      <c r="BF42" s="372"/>
      <c r="BG42" s="372"/>
      <c r="BH42" s="372"/>
      <c r="BI42" s="372"/>
      <c r="BJ42" s="372"/>
      <c r="BK42" s="372"/>
      <c r="BL42" s="372"/>
      <c r="BM42" s="373"/>
      <c r="BN42" s="371">
        <v>-1</v>
      </c>
      <c r="BO42" s="372"/>
      <c r="BP42" s="372"/>
      <c r="BQ42" s="372"/>
      <c r="BR42" s="372"/>
      <c r="BS42" s="372"/>
      <c r="BT42" s="372"/>
      <c r="BU42" s="372"/>
      <c r="BV42" s="372"/>
      <c r="BW42" s="372"/>
      <c r="BX42" s="372"/>
      <c r="BY42" s="372"/>
      <c r="BZ42" s="372"/>
      <c r="CA42" s="372"/>
      <c r="CB42" s="373"/>
    </row>
    <row r="43" spans="1:80" ht="12.75" customHeight="1">
      <c r="A43" s="562" t="s">
        <v>522</v>
      </c>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4"/>
      <c r="AV43" s="377"/>
      <c r="AW43" s="378"/>
      <c r="AX43" s="378"/>
      <c r="AY43" s="378"/>
      <c r="AZ43" s="378"/>
      <c r="BA43" s="378"/>
      <c r="BB43" s="378"/>
      <c r="BC43" s="378"/>
      <c r="BD43" s="378"/>
      <c r="BE43" s="378"/>
      <c r="BF43" s="378"/>
      <c r="BG43" s="378"/>
      <c r="BH43" s="378"/>
      <c r="BI43" s="378"/>
      <c r="BJ43" s="378"/>
      <c r="BK43" s="378"/>
      <c r="BL43" s="378"/>
      <c r="BM43" s="379"/>
      <c r="BN43" s="377"/>
      <c r="BO43" s="378"/>
      <c r="BP43" s="378"/>
      <c r="BQ43" s="378"/>
      <c r="BR43" s="378"/>
      <c r="BS43" s="378"/>
      <c r="BT43" s="378"/>
      <c r="BU43" s="378"/>
      <c r="BV43" s="378"/>
      <c r="BW43" s="378"/>
      <c r="BX43" s="378"/>
      <c r="BY43" s="378"/>
      <c r="BZ43" s="378"/>
      <c r="CA43" s="378"/>
      <c r="CB43" s="379"/>
    </row>
    <row r="44" spans="1:80" ht="12.75" customHeight="1">
      <c r="A44" s="559" t="s">
        <v>523</v>
      </c>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61"/>
      <c r="AV44" s="371" t="s">
        <v>519</v>
      </c>
      <c r="AW44" s="372"/>
      <c r="AX44" s="372"/>
      <c r="AY44" s="372"/>
      <c r="AZ44" s="372"/>
      <c r="BA44" s="372"/>
      <c r="BB44" s="372"/>
      <c r="BC44" s="372"/>
      <c r="BD44" s="372"/>
      <c r="BE44" s="372"/>
      <c r="BF44" s="372"/>
      <c r="BG44" s="372"/>
      <c r="BH44" s="372"/>
      <c r="BI44" s="372"/>
      <c r="BJ44" s="372"/>
      <c r="BK44" s="372"/>
      <c r="BL44" s="372"/>
      <c r="BM44" s="373"/>
      <c r="BN44" s="371"/>
      <c r="BO44" s="372"/>
      <c r="BP44" s="372"/>
      <c r="BQ44" s="372"/>
      <c r="BR44" s="372"/>
      <c r="BS44" s="372"/>
      <c r="BT44" s="372"/>
      <c r="BU44" s="372"/>
      <c r="BV44" s="372"/>
      <c r="BW44" s="372"/>
      <c r="BX44" s="372"/>
      <c r="BY44" s="372"/>
      <c r="BZ44" s="372"/>
      <c r="CA44" s="372"/>
      <c r="CB44" s="373"/>
    </row>
    <row r="45" spans="1:80" ht="12.75" customHeight="1">
      <c r="A45" s="380" t="s">
        <v>524</v>
      </c>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2"/>
      <c r="AV45" s="374"/>
      <c r="AW45" s="375"/>
      <c r="AX45" s="375"/>
      <c r="AY45" s="375"/>
      <c r="AZ45" s="375"/>
      <c r="BA45" s="375"/>
      <c r="BB45" s="375"/>
      <c r="BC45" s="375"/>
      <c r="BD45" s="375"/>
      <c r="BE45" s="375"/>
      <c r="BF45" s="375"/>
      <c r="BG45" s="375"/>
      <c r="BH45" s="375"/>
      <c r="BI45" s="375"/>
      <c r="BJ45" s="375"/>
      <c r="BK45" s="375"/>
      <c r="BL45" s="375"/>
      <c r="BM45" s="376"/>
      <c r="BN45" s="374"/>
      <c r="BO45" s="375"/>
      <c r="BP45" s="375"/>
      <c r="BQ45" s="375"/>
      <c r="BR45" s="375"/>
      <c r="BS45" s="375"/>
      <c r="BT45" s="375"/>
      <c r="BU45" s="375"/>
      <c r="BV45" s="375"/>
      <c r="BW45" s="375"/>
      <c r="BX45" s="375"/>
      <c r="BY45" s="375"/>
      <c r="BZ45" s="375"/>
      <c r="CA45" s="375"/>
      <c r="CB45" s="376"/>
    </row>
    <row r="46" spans="1:80" ht="12.75" customHeight="1">
      <c r="A46" s="562" t="s">
        <v>525</v>
      </c>
      <c r="B46" s="563"/>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4"/>
      <c r="AV46" s="377"/>
      <c r="AW46" s="378"/>
      <c r="AX46" s="378"/>
      <c r="AY46" s="378"/>
      <c r="AZ46" s="378"/>
      <c r="BA46" s="378"/>
      <c r="BB46" s="378"/>
      <c r="BC46" s="378"/>
      <c r="BD46" s="378"/>
      <c r="BE46" s="378"/>
      <c r="BF46" s="378"/>
      <c r="BG46" s="378"/>
      <c r="BH46" s="378"/>
      <c r="BI46" s="378"/>
      <c r="BJ46" s="378"/>
      <c r="BK46" s="378"/>
      <c r="BL46" s="378"/>
      <c r="BM46" s="379"/>
      <c r="BN46" s="377"/>
      <c r="BO46" s="378"/>
      <c r="BP46" s="378"/>
      <c r="BQ46" s="378"/>
      <c r="BR46" s="378"/>
      <c r="BS46" s="378"/>
      <c r="BT46" s="378"/>
      <c r="BU46" s="378"/>
      <c r="BV46" s="378"/>
      <c r="BW46" s="378"/>
      <c r="BX46" s="378"/>
      <c r="BY46" s="378"/>
      <c r="BZ46" s="378"/>
      <c r="CA46" s="378"/>
      <c r="CB46" s="379"/>
    </row>
    <row r="47" spans="1:80" ht="12.75" customHeight="1">
      <c r="A47" s="559" t="s">
        <v>523</v>
      </c>
      <c r="B47" s="560"/>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c r="AS47" s="560"/>
      <c r="AT47" s="560"/>
      <c r="AU47" s="561"/>
      <c r="AV47" s="371" t="s">
        <v>519</v>
      </c>
      <c r="AW47" s="372"/>
      <c r="AX47" s="372"/>
      <c r="AY47" s="372"/>
      <c r="AZ47" s="372"/>
      <c r="BA47" s="372"/>
      <c r="BB47" s="372"/>
      <c r="BC47" s="372"/>
      <c r="BD47" s="372"/>
      <c r="BE47" s="372"/>
      <c r="BF47" s="372"/>
      <c r="BG47" s="372"/>
      <c r="BH47" s="372"/>
      <c r="BI47" s="372"/>
      <c r="BJ47" s="372"/>
      <c r="BK47" s="372"/>
      <c r="BL47" s="372"/>
      <c r="BM47" s="373"/>
      <c r="BN47" s="371">
        <v>-1</v>
      </c>
      <c r="BO47" s="372"/>
      <c r="BP47" s="372"/>
      <c r="BQ47" s="372"/>
      <c r="BR47" s="372"/>
      <c r="BS47" s="372"/>
      <c r="BT47" s="372"/>
      <c r="BU47" s="372"/>
      <c r="BV47" s="372"/>
      <c r="BW47" s="372"/>
      <c r="BX47" s="372"/>
      <c r="BY47" s="372"/>
      <c r="BZ47" s="372"/>
      <c r="CA47" s="372"/>
      <c r="CB47" s="373"/>
    </row>
    <row r="48" spans="1:80" ht="12.75" customHeight="1">
      <c r="A48" s="562" t="s">
        <v>526</v>
      </c>
      <c r="B48" s="563"/>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4"/>
      <c r="AV48" s="377"/>
      <c r="AW48" s="378"/>
      <c r="AX48" s="378"/>
      <c r="AY48" s="378"/>
      <c r="AZ48" s="378"/>
      <c r="BA48" s="378"/>
      <c r="BB48" s="378"/>
      <c r="BC48" s="378"/>
      <c r="BD48" s="378"/>
      <c r="BE48" s="378"/>
      <c r="BF48" s="378"/>
      <c r="BG48" s="378"/>
      <c r="BH48" s="378"/>
      <c r="BI48" s="378"/>
      <c r="BJ48" s="378"/>
      <c r="BK48" s="378"/>
      <c r="BL48" s="378"/>
      <c r="BM48" s="379"/>
      <c r="BN48" s="377"/>
      <c r="BO48" s="378"/>
      <c r="BP48" s="378"/>
      <c r="BQ48" s="378"/>
      <c r="BR48" s="378"/>
      <c r="BS48" s="378"/>
      <c r="BT48" s="378"/>
      <c r="BU48" s="378"/>
      <c r="BV48" s="378"/>
      <c r="BW48" s="378"/>
      <c r="BX48" s="378"/>
      <c r="BY48" s="378"/>
      <c r="BZ48" s="378"/>
      <c r="CA48" s="378"/>
      <c r="CB48" s="379"/>
    </row>
    <row r="49" spans="1:80" ht="12.75" customHeight="1">
      <c r="A49" s="559" t="s">
        <v>523</v>
      </c>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560"/>
      <c r="AU49" s="561"/>
      <c r="AV49" s="371" t="s">
        <v>519</v>
      </c>
      <c r="AW49" s="372"/>
      <c r="AX49" s="372"/>
      <c r="AY49" s="372"/>
      <c r="AZ49" s="372"/>
      <c r="BA49" s="372"/>
      <c r="BB49" s="372"/>
      <c r="BC49" s="372"/>
      <c r="BD49" s="372"/>
      <c r="BE49" s="372"/>
      <c r="BF49" s="372"/>
      <c r="BG49" s="372"/>
      <c r="BH49" s="372"/>
      <c r="BI49" s="372"/>
      <c r="BJ49" s="372"/>
      <c r="BK49" s="372"/>
      <c r="BL49" s="372"/>
      <c r="BM49" s="373"/>
      <c r="BN49" s="396">
        <v>-1</v>
      </c>
      <c r="BO49" s="372"/>
      <c r="BP49" s="372"/>
      <c r="BQ49" s="372"/>
      <c r="BR49" s="372"/>
      <c r="BS49" s="372"/>
      <c r="BT49" s="372"/>
      <c r="BU49" s="372"/>
      <c r="BV49" s="372"/>
      <c r="BW49" s="372"/>
      <c r="BX49" s="372"/>
      <c r="BY49" s="372"/>
      <c r="BZ49" s="372"/>
      <c r="CA49" s="372"/>
      <c r="CB49" s="373"/>
    </row>
    <row r="50" spans="1:80" ht="12.75" customHeight="1">
      <c r="A50" s="562" t="s">
        <v>527</v>
      </c>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4"/>
      <c r="AV50" s="377"/>
      <c r="AW50" s="378"/>
      <c r="AX50" s="378"/>
      <c r="AY50" s="378"/>
      <c r="AZ50" s="378"/>
      <c r="BA50" s="378"/>
      <c r="BB50" s="378"/>
      <c r="BC50" s="378"/>
      <c r="BD50" s="378"/>
      <c r="BE50" s="378"/>
      <c r="BF50" s="378"/>
      <c r="BG50" s="378"/>
      <c r="BH50" s="378"/>
      <c r="BI50" s="378"/>
      <c r="BJ50" s="378"/>
      <c r="BK50" s="378"/>
      <c r="BL50" s="378"/>
      <c r="BM50" s="379"/>
      <c r="BN50" s="377"/>
      <c r="BO50" s="378"/>
      <c r="BP50" s="378"/>
      <c r="BQ50" s="378"/>
      <c r="BR50" s="378"/>
      <c r="BS50" s="378"/>
      <c r="BT50" s="378"/>
      <c r="BU50" s="378"/>
      <c r="BV50" s="378"/>
      <c r="BW50" s="378"/>
      <c r="BX50" s="378"/>
      <c r="BY50" s="378"/>
      <c r="BZ50" s="378"/>
      <c r="CA50" s="378"/>
      <c r="CB50" s="379"/>
    </row>
    <row r="51" spans="1:80" ht="12.75" customHeight="1">
      <c r="A51" s="559" t="s">
        <v>523</v>
      </c>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0"/>
      <c r="AR51" s="560"/>
      <c r="AS51" s="560"/>
      <c r="AT51" s="560"/>
      <c r="AU51" s="561"/>
      <c r="AV51" s="371" t="s">
        <v>519</v>
      </c>
      <c r="AW51" s="372"/>
      <c r="AX51" s="372"/>
      <c r="AY51" s="372"/>
      <c r="AZ51" s="372"/>
      <c r="BA51" s="372"/>
      <c r="BB51" s="372"/>
      <c r="BC51" s="372"/>
      <c r="BD51" s="372"/>
      <c r="BE51" s="372"/>
      <c r="BF51" s="372"/>
      <c r="BG51" s="372"/>
      <c r="BH51" s="372"/>
      <c r="BI51" s="372"/>
      <c r="BJ51" s="372"/>
      <c r="BK51" s="372"/>
      <c r="BL51" s="372"/>
      <c r="BM51" s="373"/>
      <c r="BN51" s="371">
        <v>0</v>
      </c>
      <c r="BO51" s="372"/>
      <c r="BP51" s="372"/>
      <c r="BQ51" s="372"/>
      <c r="BR51" s="372"/>
      <c r="BS51" s="372"/>
      <c r="BT51" s="372"/>
      <c r="BU51" s="372"/>
      <c r="BV51" s="372"/>
      <c r="BW51" s="372"/>
      <c r="BX51" s="372"/>
      <c r="BY51" s="372"/>
      <c r="BZ51" s="372"/>
      <c r="CA51" s="372"/>
      <c r="CB51" s="373"/>
    </row>
    <row r="52" spans="1:80" ht="12.75" customHeight="1">
      <c r="A52" s="562" t="s">
        <v>528</v>
      </c>
      <c r="B52" s="563"/>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4"/>
      <c r="AV52" s="377"/>
      <c r="AW52" s="378"/>
      <c r="AX52" s="378"/>
      <c r="AY52" s="378"/>
      <c r="AZ52" s="378"/>
      <c r="BA52" s="378"/>
      <c r="BB52" s="378"/>
      <c r="BC52" s="378"/>
      <c r="BD52" s="378"/>
      <c r="BE52" s="378"/>
      <c r="BF52" s="378"/>
      <c r="BG52" s="378"/>
      <c r="BH52" s="378"/>
      <c r="BI52" s="378"/>
      <c r="BJ52" s="378"/>
      <c r="BK52" s="378"/>
      <c r="BL52" s="378"/>
      <c r="BM52" s="379"/>
      <c r="BN52" s="377"/>
      <c r="BO52" s="378"/>
      <c r="BP52" s="378"/>
      <c r="BQ52" s="378"/>
      <c r="BR52" s="378"/>
      <c r="BS52" s="378"/>
      <c r="BT52" s="378"/>
      <c r="BU52" s="378"/>
      <c r="BV52" s="378"/>
      <c r="BW52" s="378"/>
      <c r="BX52" s="378"/>
      <c r="BY52" s="378"/>
      <c r="BZ52" s="378"/>
      <c r="CA52" s="378"/>
      <c r="CB52" s="379"/>
    </row>
    <row r="56" spans="1:80" ht="15" customHeight="1">
      <c r="A56" s="359" t="s">
        <v>183</v>
      </c>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t="s">
        <v>184</v>
      </c>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59"/>
      <c r="BY56" s="359"/>
      <c r="BZ56" s="359"/>
      <c r="CA56" s="359"/>
      <c r="CB56" s="359"/>
    </row>
    <row r="57" spans="1:80" s="199" customFormat="1" ht="10.5">
      <c r="A57" s="360" t="s">
        <v>185</v>
      </c>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t="s">
        <v>186</v>
      </c>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t="s">
        <v>187</v>
      </c>
      <c r="BK57" s="360"/>
      <c r="BL57" s="360"/>
      <c r="BM57" s="360"/>
      <c r="BN57" s="360"/>
      <c r="BO57" s="360"/>
      <c r="BP57" s="360"/>
      <c r="BQ57" s="360"/>
      <c r="BR57" s="360"/>
      <c r="BS57" s="360"/>
      <c r="BT57" s="360"/>
      <c r="BU57" s="360"/>
      <c r="BV57" s="360"/>
      <c r="BW57" s="360"/>
      <c r="BX57" s="360"/>
      <c r="BY57" s="360"/>
      <c r="BZ57" s="360"/>
      <c r="CA57" s="360"/>
      <c r="CB57" s="360"/>
    </row>
  </sheetData>
  <mergeCells count="92">
    <mergeCell ref="A7:CB7"/>
    <mergeCell ref="A8:CB8"/>
    <mergeCell ref="D10:BY10"/>
    <mergeCell ref="D11:BY11"/>
    <mergeCell ref="A13:AU13"/>
    <mergeCell ref="AV13:BM13"/>
    <mergeCell ref="BN13:CB13"/>
    <mergeCell ref="A14:AU14"/>
    <mergeCell ref="AV14:BM14"/>
    <mergeCell ref="BN14:CB14"/>
    <mergeCell ref="A15:AU15"/>
    <mergeCell ref="AV15:BM16"/>
    <mergeCell ref="BN15:CB16"/>
    <mergeCell ref="A16:AU16"/>
    <mergeCell ref="A17:AU17"/>
    <mergeCell ref="AV17:BM17"/>
    <mergeCell ref="BN17:CB17"/>
    <mergeCell ref="A18:AU18"/>
    <mergeCell ref="AV18:BM19"/>
    <mergeCell ref="BN18:CB19"/>
    <mergeCell ref="A19:AU19"/>
    <mergeCell ref="A20:AU20"/>
    <mergeCell ref="AV20:BM21"/>
    <mergeCell ref="BN20:CB21"/>
    <mergeCell ref="A21:AU21"/>
    <mergeCell ref="A22:AU22"/>
    <mergeCell ref="AV22:BM23"/>
    <mergeCell ref="BN22:CB23"/>
    <mergeCell ref="A23:AU23"/>
    <mergeCell ref="A24:AU24"/>
    <mergeCell ref="AV24:BM25"/>
    <mergeCell ref="BN24:CB25"/>
    <mergeCell ref="A25:AU25"/>
    <mergeCell ref="A26:AU26"/>
    <mergeCell ref="AV26:BM27"/>
    <mergeCell ref="BN26:CB27"/>
    <mergeCell ref="A27:AU27"/>
    <mergeCell ref="A28:AU28"/>
    <mergeCell ref="AV28:BM29"/>
    <mergeCell ref="BN28:CB29"/>
    <mergeCell ref="A29:AU29"/>
    <mergeCell ref="A30:AU30"/>
    <mergeCell ref="AV30:BM31"/>
    <mergeCell ref="BN30:CB31"/>
    <mergeCell ref="A31:AU31"/>
    <mergeCell ref="A32:AU32"/>
    <mergeCell ref="AV32:BM33"/>
    <mergeCell ref="BN32:CB33"/>
    <mergeCell ref="A33:AU33"/>
    <mergeCell ref="A34:AU34"/>
    <mergeCell ref="AV34:BM35"/>
    <mergeCell ref="BN34:CB35"/>
    <mergeCell ref="A35:AU35"/>
    <mergeCell ref="A36:AU36"/>
    <mergeCell ref="AV36:BM37"/>
    <mergeCell ref="BN36:CB37"/>
    <mergeCell ref="A37:AU37"/>
    <mergeCell ref="A38:AU38"/>
    <mergeCell ref="AV38:BM39"/>
    <mergeCell ref="BN38:CB39"/>
    <mergeCell ref="A39:AU39"/>
    <mergeCell ref="A47:AU47"/>
    <mergeCell ref="AV47:BM48"/>
    <mergeCell ref="BN47:CB48"/>
    <mergeCell ref="A48:AU48"/>
    <mergeCell ref="A40:AU40"/>
    <mergeCell ref="AV40:BM41"/>
    <mergeCell ref="BN40:CB41"/>
    <mergeCell ref="A41:AU41"/>
    <mergeCell ref="A42:AU42"/>
    <mergeCell ref="AV42:BM43"/>
    <mergeCell ref="BN42:CB43"/>
    <mergeCell ref="A43:AU43"/>
    <mergeCell ref="A44:AU44"/>
    <mergeCell ref="AV44:BM46"/>
    <mergeCell ref="BN44:CB46"/>
    <mergeCell ref="A45:AU45"/>
    <mergeCell ref="A46:AU46"/>
    <mergeCell ref="A49:AU49"/>
    <mergeCell ref="AV49:BM50"/>
    <mergeCell ref="BN49:CB50"/>
    <mergeCell ref="A50:AU50"/>
    <mergeCell ref="A51:AU51"/>
    <mergeCell ref="AV51:BM52"/>
    <mergeCell ref="BN51:CB52"/>
    <mergeCell ref="A52:AU52"/>
    <mergeCell ref="A56:AC56"/>
    <mergeCell ref="AD56:BI56"/>
    <mergeCell ref="BJ56:CB56"/>
    <mergeCell ref="A57:AC57"/>
    <mergeCell ref="AD57:BI57"/>
    <mergeCell ref="BJ57:CB57"/>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CB38"/>
  <sheetViews>
    <sheetView topLeftCell="A4" workbookViewId="0">
      <selection activeCell="DE17" sqref="DE17"/>
    </sheetView>
  </sheetViews>
  <sheetFormatPr defaultColWidth="1.140625" defaultRowHeight="12.75"/>
  <cols>
    <col min="1" max="1" width="1.140625" style="196" customWidth="1"/>
    <col min="2" max="79" width="1.140625" style="196"/>
    <col min="80" max="80" width="1.140625" style="196" customWidth="1"/>
    <col min="81" max="256" width="1.140625" style="196"/>
    <col min="257" max="257" width="1.140625" style="196" customWidth="1"/>
    <col min="258" max="335" width="1.140625" style="196"/>
    <col min="336" max="336" width="1.140625" style="196" customWidth="1"/>
    <col min="337" max="512" width="1.140625" style="196"/>
    <col min="513" max="513" width="1.140625" style="196" customWidth="1"/>
    <col min="514" max="591" width="1.140625" style="196"/>
    <col min="592" max="592" width="1.140625" style="196" customWidth="1"/>
    <col min="593" max="768" width="1.140625" style="196"/>
    <col min="769" max="769" width="1.140625" style="196" customWidth="1"/>
    <col min="770" max="847" width="1.140625" style="196"/>
    <col min="848" max="848" width="1.140625" style="196" customWidth="1"/>
    <col min="849" max="1024" width="1.140625" style="196"/>
    <col min="1025" max="1025" width="1.140625" style="196" customWidth="1"/>
    <col min="1026" max="1103" width="1.140625" style="196"/>
    <col min="1104" max="1104" width="1.140625" style="196" customWidth="1"/>
    <col min="1105" max="1280" width="1.140625" style="196"/>
    <col min="1281" max="1281" width="1.140625" style="196" customWidth="1"/>
    <col min="1282" max="1359" width="1.140625" style="196"/>
    <col min="1360" max="1360" width="1.140625" style="196" customWidth="1"/>
    <col min="1361" max="1536" width="1.140625" style="196"/>
    <col min="1537" max="1537" width="1.140625" style="196" customWidth="1"/>
    <col min="1538" max="1615" width="1.140625" style="196"/>
    <col min="1616" max="1616" width="1.140625" style="196" customWidth="1"/>
    <col min="1617" max="1792" width="1.140625" style="196"/>
    <col min="1793" max="1793" width="1.140625" style="196" customWidth="1"/>
    <col min="1794" max="1871" width="1.140625" style="196"/>
    <col min="1872" max="1872" width="1.140625" style="196" customWidth="1"/>
    <col min="1873" max="2048" width="1.140625" style="196"/>
    <col min="2049" max="2049" width="1.140625" style="196" customWidth="1"/>
    <col min="2050" max="2127" width="1.140625" style="196"/>
    <col min="2128" max="2128" width="1.140625" style="196" customWidth="1"/>
    <col min="2129" max="2304" width="1.140625" style="196"/>
    <col min="2305" max="2305" width="1.140625" style="196" customWidth="1"/>
    <col min="2306" max="2383" width="1.140625" style="196"/>
    <col min="2384" max="2384" width="1.140625" style="196" customWidth="1"/>
    <col min="2385" max="2560" width="1.140625" style="196"/>
    <col min="2561" max="2561" width="1.140625" style="196" customWidth="1"/>
    <col min="2562" max="2639" width="1.140625" style="196"/>
    <col min="2640" max="2640" width="1.140625" style="196" customWidth="1"/>
    <col min="2641" max="2816" width="1.140625" style="196"/>
    <col min="2817" max="2817" width="1.140625" style="196" customWidth="1"/>
    <col min="2818" max="2895" width="1.140625" style="196"/>
    <col min="2896" max="2896" width="1.140625" style="196" customWidth="1"/>
    <col min="2897" max="3072" width="1.140625" style="196"/>
    <col min="3073" max="3073" width="1.140625" style="196" customWidth="1"/>
    <col min="3074" max="3151" width="1.140625" style="196"/>
    <col min="3152" max="3152" width="1.140625" style="196" customWidth="1"/>
    <col min="3153" max="3328" width="1.140625" style="196"/>
    <col min="3329" max="3329" width="1.140625" style="196" customWidth="1"/>
    <col min="3330" max="3407" width="1.140625" style="196"/>
    <col min="3408" max="3408" width="1.140625" style="196" customWidth="1"/>
    <col min="3409" max="3584" width="1.140625" style="196"/>
    <col min="3585" max="3585" width="1.140625" style="196" customWidth="1"/>
    <col min="3586" max="3663" width="1.140625" style="196"/>
    <col min="3664" max="3664" width="1.140625" style="196" customWidth="1"/>
    <col min="3665" max="3840" width="1.140625" style="196"/>
    <col min="3841" max="3841" width="1.140625" style="196" customWidth="1"/>
    <col min="3842" max="3919" width="1.140625" style="196"/>
    <col min="3920" max="3920" width="1.140625" style="196" customWidth="1"/>
    <col min="3921" max="4096" width="1.140625" style="196"/>
    <col min="4097" max="4097" width="1.140625" style="196" customWidth="1"/>
    <col min="4098" max="4175" width="1.140625" style="196"/>
    <col min="4176" max="4176" width="1.140625" style="196" customWidth="1"/>
    <col min="4177" max="4352" width="1.140625" style="196"/>
    <col min="4353" max="4353" width="1.140625" style="196" customWidth="1"/>
    <col min="4354" max="4431" width="1.140625" style="196"/>
    <col min="4432" max="4432" width="1.140625" style="196" customWidth="1"/>
    <col min="4433" max="4608" width="1.140625" style="196"/>
    <col min="4609" max="4609" width="1.140625" style="196" customWidth="1"/>
    <col min="4610" max="4687" width="1.140625" style="196"/>
    <col min="4688" max="4688" width="1.140625" style="196" customWidth="1"/>
    <col min="4689" max="4864" width="1.140625" style="196"/>
    <col min="4865" max="4865" width="1.140625" style="196" customWidth="1"/>
    <col min="4866" max="4943" width="1.140625" style="196"/>
    <col min="4944" max="4944" width="1.140625" style="196" customWidth="1"/>
    <col min="4945" max="5120" width="1.140625" style="196"/>
    <col min="5121" max="5121" width="1.140625" style="196" customWidth="1"/>
    <col min="5122" max="5199" width="1.140625" style="196"/>
    <col min="5200" max="5200" width="1.140625" style="196" customWidth="1"/>
    <col min="5201" max="5376" width="1.140625" style="196"/>
    <col min="5377" max="5377" width="1.140625" style="196" customWidth="1"/>
    <col min="5378" max="5455" width="1.140625" style="196"/>
    <col min="5456" max="5456" width="1.140625" style="196" customWidth="1"/>
    <col min="5457" max="5632" width="1.140625" style="196"/>
    <col min="5633" max="5633" width="1.140625" style="196" customWidth="1"/>
    <col min="5634" max="5711" width="1.140625" style="196"/>
    <col min="5712" max="5712" width="1.140625" style="196" customWidth="1"/>
    <col min="5713" max="5888" width="1.140625" style="196"/>
    <col min="5889" max="5889" width="1.140625" style="196" customWidth="1"/>
    <col min="5890" max="5967" width="1.140625" style="196"/>
    <col min="5968" max="5968" width="1.140625" style="196" customWidth="1"/>
    <col min="5969" max="6144" width="1.140625" style="196"/>
    <col min="6145" max="6145" width="1.140625" style="196" customWidth="1"/>
    <col min="6146" max="6223" width="1.140625" style="196"/>
    <col min="6224" max="6224" width="1.140625" style="196" customWidth="1"/>
    <col min="6225" max="6400" width="1.140625" style="196"/>
    <col min="6401" max="6401" width="1.140625" style="196" customWidth="1"/>
    <col min="6402" max="6479" width="1.140625" style="196"/>
    <col min="6480" max="6480" width="1.140625" style="196" customWidth="1"/>
    <col min="6481" max="6656" width="1.140625" style="196"/>
    <col min="6657" max="6657" width="1.140625" style="196" customWidth="1"/>
    <col min="6658" max="6735" width="1.140625" style="196"/>
    <col min="6736" max="6736" width="1.140625" style="196" customWidth="1"/>
    <col min="6737" max="6912" width="1.140625" style="196"/>
    <col min="6913" max="6913" width="1.140625" style="196" customWidth="1"/>
    <col min="6914" max="6991" width="1.140625" style="196"/>
    <col min="6992" max="6992" width="1.140625" style="196" customWidth="1"/>
    <col min="6993" max="7168" width="1.140625" style="196"/>
    <col min="7169" max="7169" width="1.140625" style="196" customWidth="1"/>
    <col min="7170" max="7247" width="1.140625" style="196"/>
    <col min="7248" max="7248" width="1.140625" style="196" customWidth="1"/>
    <col min="7249" max="7424" width="1.140625" style="196"/>
    <col min="7425" max="7425" width="1.140625" style="196" customWidth="1"/>
    <col min="7426" max="7503" width="1.140625" style="196"/>
    <col min="7504" max="7504" width="1.140625" style="196" customWidth="1"/>
    <col min="7505" max="7680" width="1.140625" style="196"/>
    <col min="7681" max="7681" width="1.140625" style="196" customWidth="1"/>
    <col min="7682" max="7759" width="1.140625" style="196"/>
    <col min="7760" max="7760" width="1.140625" style="196" customWidth="1"/>
    <col min="7761" max="7936" width="1.140625" style="196"/>
    <col min="7937" max="7937" width="1.140625" style="196" customWidth="1"/>
    <col min="7938" max="8015" width="1.140625" style="196"/>
    <col min="8016" max="8016" width="1.140625" style="196" customWidth="1"/>
    <col min="8017" max="8192" width="1.140625" style="196"/>
    <col min="8193" max="8193" width="1.140625" style="196" customWidth="1"/>
    <col min="8194" max="8271" width="1.140625" style="196"/>
    <col min="8272" max="8272" width="1.140625" style="196" customWidth="1"/>
    <col min="8273" max="8448" width="1.140625" style="196"/>
    <col min="8449" max="8449" width="1.140625" style="196" customWidth="1"/>
    <col min="8450" max="8527" width="1.140625" style="196"/>
    <col min="8528" max="8528" width="1.140625" style="196" customWidth="1"/>
    <col min="8529" max="8704" width="1.140625" style="196"/>
    <col min="8705" max="8705" width="1.140625" style="196" customWidth="1"/>
    <col min="8706" max="8783" width="1.140625" style="196"/>
    <col min="8784" max="8784" width="1.140625" style="196" customWidth="1"/>
    <col min="8785" max="8960" width="1.140625" style="196"/>
    <col min="8961" max="8961" width="1.140625" style="196" customWidth="1"/>
    <col min="8962" max="9039" width="1.140625" style="196"/>
    <col min="9040" max="9040" width="1.140625" style="196" customWidth="1"/>
    <col min="9041" max="9216" width="1.140625" style="196"/>
    <col min="9217" max="9217" width="1.140625" style="196" customWidth="1"/>
    <col min="9218" max="9295" width="1.140625" style="196"/>
    <col min="9296" max="9296" width="1.140625" style="196" customWidth="1"/>
    <col min="9297" max="9472" width="1.140625" style="196"/>
    <col min="9473" max="9473" width="1.140625" style="196" customWidth="1"/>
    <col min="9474" max="9551" width="1.140625" style="196"/>
    <col min="9552" max="9552" width="1.140625" style="196" customWidth="1"/>
    <col min="9553" max="9728" width="1.140625" style="196"/>
    <col min="9729" max="9729" width="1.140625" style="196" customWidth="1"/>
    <col min="9730" max="9807" width="1.140625" style="196"/>
    <col min="9808" max="9808" width="1.140625" style="196" customWidth="1"/>
    <col min="9809" max="9984" width="1.140625" style="196"/>
    <col min="9985" max="9985" width="1.140625" style="196" customWidth="1"/>
    <col min="9986" max="10063" width="1.140625" style="196"/>
    <col min="10064" max="10064" width="1.140625" style="196" customWidth="1"/>
    <col min="10065" max="10240" width="1.140625" style="196"/>
    <col min="10241" max="10241" width="1.140625" style="196" customWidth="1"/>
    <col min="10242" max="10319" width="1.140625" style="196"/>
    <col min="10320" max="10320" width="1.140625" style="196" customWidth="1"/>
    <col min="10321" max="10496" width="1.140625" style="196"/>
    <col min="10497" max="10497" width="1.140625" style="196" customWidth="1"/>
    <col min="10498" max="10575" width="1.140625" style="196"/>
    <col min="10576" max="10576" width="1.140625" style="196" customWidth="1"/>
    <col min="10577" max="10752" width="1.140625" style="196"/>
    <col min="10753" max="10753" width="1.140625" style="196" customWidth="1"/>
    <col min="10754" max="10831" width="1.140625" style="196"/>
    <col min="10832" max="10832" width="1.140625" style="196" customWidth="1"/>
    <col min="10833" max="11008" width="1.140625" style="196"/>
    <col min="11009" max="11009" width="1.140625" style="196" customWidth="1"/>
    <col min="11010" max="11087" width="1.140625" style="196"/>
    <col min="11088" max="11088" width="1.140625" style="196" customWidth="1"/>
    <col min="11089" max="11264" width="1.140625" style="196"/>
    <col min="11265" max="11265" width="1.140625" style="196" customWidth="1"/>
    <col min="11266" max="11343" width="1.140625" style="196"/>
    <col min="11344" max="11344" width="1.140625" style="196" customWidth="1"/>
    <col min="11345" max="11520" width="1.140625" style="196"/>
    <col min="11521" max="11521" width="1.140625" style="196" customWidth="1"/>
    <col min="11522" max="11599" width="1.140625" style="196"/>
    <col min="11600" max="11600" width="1.140625" style="196" customWidth="1"/>
    <col min="11601" max="11776" width="1.140625" style="196"/>
    <col min="11777" max="11777" width="1.140625" style="196" customWidth="1"/>
    <col min="11778" max="11855" width="1.140625" style="196"/>
    <col min="11856" max="11856" width="1.140625" style="196" customWidth="1"/>
    <col min="11857" max="12032" width="1.140625" style="196"/>
    <col min="12033" max="12033" width="1.140625" style="196" customWidth="1"/>
    <col min="12034" max="12111" width="1.140625" style="196"/>
    <col min="12112" max="12112" width="1.140625" style="196" customWidth="1"/>
    <col min="12113" max="12288" width="1.140625" style="196"/>
    <col min="12289" max="12289" width="1.140625" style="196" customWidth="1"/>
    <col min="12290" max="12367" width="1.140625" style="196"/>
    <col min="12368" max="12368" width="1.140625" style="196" customWidth="1"/>
    <col min="12369" max="12544" width="1.140625" style="196"/>
    <col min="12545" max="12545" width="1.140625" style="196" customWidth="1"/>
    <col min="12546" max="12623" width="1.140625" style="196"/>
    <col min="12624" max="12624" width="1.140625" style="196" customWidth="1"/>
    <col min="12625" max="12800" width="1.140625" style="196"/>
    <col min="12801" max="12801" width="1.140625" style="196" customWidth="1"/>
    <col min="12802" max="12879" width="1.140625" style="196"/>
    <col min="12880" max="12880" width="1.140625" style="196" customWidth="1"/>
    <col min="12881" max="13056" width="1.140625" style="196"/>
    <col min="13057" max="13057" width="1.140625" style="196" customWidth="1"/>
    <col min="13058" max="13135" width="1.140625" style="196"/>
    <col min="13136" max="13136" width="1.140625" style="196" customWidth="1"/>
    <col min="13137" max="13312" width="1.140625" style="196"/>
    <col min="13313" max="13313" width="1.140625" style="196" customWidth="1"/>
    <col min="13314" max="13391" width="1.140625" style="196"/>
    <col min="13392" max="13392" width="1.140625" style="196" customWidth="1"/>
    <col min="13393" max="13568" width="1.140625" style="196"/>
    <col min="13569" max="13569" width="1.140625" style="196" customWidth="1"/>
    <col min="13570" max="13647" width="1.140625" style="196"/>
    <col min="13648" max="13648" width="1.140625" style="196" customWidth="1"/>
    <col min="13649" max="13824" width="1.140625" style="196"/>
    <col min="13825" max="13825" width="1.140625" style="196" customWidth="1"/>
    <col min="13826" max="13903" width="1.140625" style="196"/>
    <col min="13904" max="13904" width="1.140625" style="196" customWidth="1"/>
    <col min="13905" max="14080" width="1.140625" style="196"/>
    <col min="14081" max="14081" width="1.140625" style="196" customWidth="1"/>
    <col min="14082" max="14159" width="1.140625" style="196"/>
    <col min="14160" max="14160" width="1.140625" style="196" customWidth="1"/>
    <col min="14161" max="14336" width="1.140625" style="196"/>
    <col min="14337" max="14337" width="1.140625" style="196" customWidth="1"/>
    <col min="14338" max="14415" width="1.140625" style="196"/>
    <col min="14416" max="14416" width="1.140625" style="196" customWidth="1"/>
    <col min="14417" max="14592" width="1.140625" style="196"/>
    <col min="14593" max="14593" width="1.140625" style="196" customWidth="1"/>
    <col min="14594" max="14671" width="1.140625" style="196"/>
    <col min="14672" max="14672" width="1.140625" style="196" customWidth="1"/>
    <col min="14673" max="14848" width="1.140625" style="196"/>
    <col min="14849" max="14849" width="1.140625" style="196" customWidth="1"/>
    <col min="14850" max="14927" width="1.140625" style="196"/>
    <col min="14928" max="14928" width="1.140625" style="196" customWidth="1"/>
    <col min="14929" max="15104" width="1.140625" style="196"/>
    <col min="15105" max="15105" width="1.140625" style="196" customWidth="1"/>
    <col min="15106" max="15183" width="1.140625" style="196"/>
    <col min="15184" max="15184" width="1.140625" style="196" customWidth="1"/>
    <col min="15185" max="15360" width="1.140625" style="196"/>
    <col min="15361" max="15361" width="1.140625" style="196" customWidth="1"/>
    <col min="15362" max="15439" width="1.140625" style="196"/>
    <col min="15440" max="15440" width="1.140625" style="196" customWidth="1"/>
    <col min="15441" max="15616" width="1.140625" style="196"/>
    <col min="15617" max="15617" width="1.140625" style="196" customWidth="1"/>
    <col min="15618" max="15695" width="1.140625" style="196"/>
    <col min="15696" max="15696" width="1.140625" style="196" customWidth="1"/>
    <col min="15697" max="15872" width="1.140625" style="196"/>
    <col min="15873" max="15873" width="1.140625" style="196" customWidth="1"/>
    <col min="15874" max="15951" width="1.140625" style="196"/>
    <col min="15952" max="15952" width="1.140625" style="196" customWidth="1"/>
    <col min="15953" max="16128" width="1.140625" style="196"/>
    <col min="16129" max="16129" width="1.140625" style="196" customWidth="1"/>
    <col min="16130" max="16207" width="1.140625" style="196"/>
    <col min="16208" max="16208" width="1.140625" style="196" customWidth="1"/>
    <col min="16209" max="16384" width="1.140625" style="196"/>
  </cols>
  <sheetData>
    <row r="1" spans="1:80" s="193" customFormat="1" ht="11.25">
      <c r="CB1" s="194" t="s">
        <v>494</v>
      </c>
    </row>
    <row r="2" spans="1:80" s="193" customFormat="1" ht="11.25">
      <c r="CB2" s="194" t="s">
        <v>206</v>
      </c>
    </row>
    <row r="3" spans="1:80" s="193" customFormat="1" ht="11.25">
      <c r="CB3" s="194" t="s">
        <v>207</v>
      </c>
    </row>
    <row r="4" spans="1:80" s="193" customFormat="1" ht="11.25">
      <c r="CB4" s="195" t="s">
        <v>208</v>
      </c>
    </row>
    <row r="7" spans="1:80" s="197" customFormat="1" ht="15.75">
      <c r="A7" s="411" t="s">
        <v>529</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row>
    <row r="8" spans="1:80" s="197" customFormat="1" ht="15.75">
      <c r="A8" s="411" t="s">
        <v>530</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row>
    <row r="10" spans="1:80" ht="15" customHeight="1">
      <c r="D10" s="393" t="s">
        <v>0</v>
      </c>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row>
    <row r="11" spans="1:80" s="198" customFormat="1" ht="10.5">
      <c r="D11" s="394" t="s">
        <v>497</v>
      </c>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row>
    <row r="13" spans="1:80" ht="12.75" customHeight="1">
      <c r="A13" s="396" t="s">
        <v>232</v>
      </c>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3"/>
      <c r="AI13" s="396" t="s">
        <v>531</v>
      </c>
      <c r="AJ13" s="372"/>
      <c r="AK13" s="372"/>
      <c r="AL13" s="372"/>
      <c r="AM13" s="372"/>
      <c r="AN13" s="372"/>
      <c r="AO13" s="372"/>
      <c r="AP13" s="372"/>
      <c r="AQ13" s="372"/>
      <c r="AR13" s="372"/>
      <c r="AS13" s="373"/>
      <c r="AT13" s="396" t="s">
        <v>261</v>
      </c>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3"/>
    </row>
    <row r="14" spans="1:80" ht="12.75" customHeight="1">
      <c r="A14" s="397"/>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6"/>
      <c r="AI14" s="397" t="s">
        <v>532</v>
      </c>
      <c r="AJ14" s="375"/>
      <c r="AK14" s="375"/>
      <c r="AL14" s="375"/>
      <c r="AM14" s="375"/>
      <c r="AN14" s="375"/>
      <c r="AO14" s="375"/>
      <c r="AP14" s="375"/>
      <c r="AQ14" s="375"/>
      <c r="AR14" s="375"/>
      <c r="AS14" s="376"/>
      <c r="AT14" s="397"/>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6"/>
    </row>
    <row r="15" spans="1:80" ht="12.75" customHeight="1">
      <c r="A15" s="377"/>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9"/>
      <c r="AI15" s="377" t="s">
        <v>533</v>
      </c>
      <c r="AJ15" s="378"/>
      <c r="AK15" s="378"/>
      <c r="AL15" s="378"/>
      <c r="AM15" s="378"/>
      <c r="AN15" s="378"/>
      <c r="AO15" s="378"/>
      <c r="AP15" s="378"/>
      <c r="AQ15" s="378"/>
      <c r="AR15" s="378"/>
      <c r="AS15" s="379"/>
      <c r="AT15" s="377"/>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9"/>
    </row>
    <row r="16" spans="1:80" ht="12.75" customHeight="1">
      <c r="A16" s="559" t="s">
        <v>534</v>
      </c>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1"/>
      <c r="AI16" s="371" t="s">
        <v>535</v>
      </c>
      <c r="AJ16" s="372"/>
      <c r="AK16" s="372"/>
      <c r="AL16" s="372"/>
      <c r="AM16" s="372"/>
      <c r="AN16" s="372"/>
      <c r="AO16" s="372"/>
      <c r="AP16" s="372"/>
      <c r="AQ16" s="372"/>
      <c r="AR16" s="372"/>
      <c r="AS16" s="373"/>
      <c r="AT16" s="579" t="s">
        <v>536</v>
      </c>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1"/>
    </row>
    <row r="17" spans="1:80" ht="12.75" customHeight="1">
      <c r="A17" s="380" t="s">
        <v>537</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2"/>
      <c r="AI17" s="374"/>
      <c r="AJ17" s="375"/>
      <c r="AK17" s="375"/>
      <c r="AL17" s="375"/>
      <c r="AM17" s="375"/>
      <c r="AN17" s="375"/>
      <c r="AO17" s="375"/>
      <c r="AP17" s="375"/>
      <c r="AQ17" s="375"/>
      <c r="AR17" s="375"/>
      <c r="AS17" s="376"/>
      <c r="AT17" s="582" t="s">
        <v>538</v>
      </c>
      <c r="AU17" s="583"/>
      <c r="AV17" s="583"/>
      <c r="AW17" s="583"/>
      <c r="AX17" s="583"/>
      <c r="AY17" s="583"/>
      <c r="AZ17" s="583"/>
      <c r="BA17" s="583"/>
      <c r="BB17" s="583"/>
      <c r="BC17" s="583"/>
      <c r="BD17" s="583"/>
      <c r="BE17" s="583"/>
      <c r="BF17" s="583"/>
      <c r="BG17" s="583"/>
      <c r="BH17" s="583"/>
      <c r="BI17" s="583"/>
      <c r="BJ17" s="583"/>
      <c r="BK17" s="583"/>
      <c r="BL17" s="583"/>
      <c r="BM17" s="583"/>
      <c r="BN17" s="583"/>
      <c r="BO17" s="583"/>
      <c r="BP17" s="583"/>
      <c r="BQ17" s="583"/>
      <c r="BR17" s="583"/>
      <c r="BS17" s="583"/>
      <c r="BT17" s="583"/>
      <c r="BU17" s="583"/>
      <c r="BV17" s="583"/>
      <c r="BW17" s="583"/>
      <c r="BX17" s="583"/>
      <c r="BY17" s="583"/>
      <c r="BZ17" s="583"/>
      <c r="CA17" s="583"/>
      <c r="CB17" s="584"/>
    </row>
    <row r="18" spans="1:80" ht="12.75" customHeight="1">
      <c r="A18" s="562"/>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4"/>
      <c r="AI18" s="377"/>
      <c r="AJ18" s="378"/>
      <c r="AK18" s="378"/>
      <c r="AL18" s="378"/>
      <c r="AM18" s="378"/>
      <c r="AN18" s="378"/>
      <c r="AO18" s="378"/>
      <c r="AP18" s="378"/>
      <c r="AQ18" s="378"/>
      <c r="AR18" s="378"/>
      <c r="AS18" s="379"/>
      <c r="AT18" s="576" t="s">
        <v>539</v>
      </c>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8"/>
    </row>
    <row r="19" spans="1:80" ht="12.75" customHeight="1">
      <c r="A19" s="559" t="s">
        <v>540</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1"/>
      <c r="AI19" s="371" t="s">
        <v>541</v>
      </c>
      <c r="AJ19" s="372"/>
      <c r="AK19" s="372"/>
      <c r="AL19" s="372"/>
      <c r="AM19" s="372"/>
      <c r="AN19" s="372"/>
      <c r="AO19" s="372"/>
      <c r="AP19" s="372"/>
      <c r="AQ19" s="372"/>
      <c r="AR19" s="372"/>
      <c r="AS19" s="373"/>
      <c r="AT19" s="396">
        <v>-1</v>
      </c>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3"/>
    </row>
    <row r="20" spans="1:80" ht="12.75" customHeight="1">
      <c r="A20" s="380" t="s">
        <v>542</v>
      </c>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2"/>
      <c r="AI20" s="377"/>
      <c r="AJ20" s="378"/>
      <c r="AK20" s="378"/>
      <c r="AL20" s="378"/>
      <c r="AM20" s="378"/>
      <c r="AN20" s="378"/>
      <c r="AO20" s="378"/>
      <c r="AP20" s="378"/>
      <c r="AQ20" s="378"/>
      <c r="AR20" s="378"/>
      <c r="AS20" s="379"/>
      <c r="AT20" s="576"/>
      <c r="AU20" s="577"/>
      <c r="AV20" s="577"/>
      <c r="AW20" s="577"/>
      <c r="AX20" s="577"/>
      <c r="AY20" s="577"/>
      <c r="AZ20" s="577"/>
      <c r="BA20" s="577"/>
      <c r="BB20" s="577"/>
      <c r="BC20" s="577"/>
      <c r="BD20" s="577"/>
      <c r="BE20" s="577"/>
      <c r="BF20" s="577"/>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8"/>
    </row>
    <row r="21" spans="1:80" ht="12.75" customHeight="1">
      <c r="A21" s="559" t="s">
        <v>543</v>
      </c>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1"/>
      <c r="AI21" s="371" t="s">
        <v>541</v>
      </c>
      <c r="AJ21" s="372"/>
      <c r="AK21" s="372"/>
      <c r="AL21" s="372"/>
      <c r="AM21" s="372"/>
      <c r="AN21" s="372"/>
      <c r="AO21" s="372"/>
      <c r="AP21" s="372"/>
      <c r="AQ21" s="372"/>
      <c r="AR21" s="372"/>
      <c r="AS21" s="373"/>
      <c r="AT21" s="396">
        <v>-1</v>
      </c>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3"/>
    </row>
    <row r="22" spans="1:80" ht="12.75" customHeight="1">
      <c r="A22" s="380" t="s">
        <v>544</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2"/>
      <c r="AI22" s="377"/>
      <c r="AJ22" s="378"/>
      <c r="AK22" s="378"/>
      <c r="AL22" s="378"/>
      <c r="AM22" s="378"/>
      <c r="AN22" s="378"/>
      <c r="AO22" s="378"/>
      <c r="AP22" s="378"/>
      <c r="AQ22" s="378"/>
      <c r="AR22" s="378"/>
      <c r="AS22" s="379"/>
      <c r="AT22" s="576"/>
      <c r="AU22" s="577"/>
      <c r="AV22" s="577"/>
      <c r="AW22" s="577"/>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c r="BU22" s="577"/>
      <c r="BV22" s="577"/>
      <c r="BW22" s="577"/>
      <c r="BX22" s="577"/>
      <c r="BY22" s="577"/>
      <c r="BZ22" s="577"/>
      <c r="CA22" s="577"/>
      <c r="CB22" s="578"/>
    </row>
    <row r="23" spans="1:80" ht="12.75" customHeight="1">
      <c r="A23" s="559" t="s">
        <v>545</v>
      </c>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1"/>
      <c r="AI23" s="371" t="s">
        <v>541</v>
      </c>
      <c r="AJ23" s="372"/>
      <c r="AK23" s="372"/>
      <c r="AL23" s="372"/>
      <c r="AM23" s="372"/>
      <c r="AN23" s="372"/>
      <c r="AO23" s="372"/>
      <c r="AP23" s="372"/>
      <c r="AQ23" s="372"/>
      <c r="AR23" s="372"/>
      <c r="AS23" s="373"/>
      <c r="AT23" s="579" t="s">
        <v>536</v>
      </c>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1"/>
    </row>
    <row r="24" spans="1:80" ht="12.75" customHeight="1">
      <c r="A24" s="380" t="s">
        <v>546</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2"/>
      <c r="AI24" s="374"/>
      <c r="AJ24" s="375"/>
      <c r="AK24" s="375"/>
      <c r="AL24" s="375"/>
      <c r="AM24" s="375"/>
      <c r="AN24" s="375"/>
      <c r="AO24" s="375"/>
      <c r="AP24" s="375"/>
      <c r="AQ24" s="375"/>
      <c r="AR24" s="375"/>
      <c r="AS24" s="376"/>
      <c r="AT24" s="582" t="s">
        <v>538</v>
      </c>
      <c r="AU24" s="583"/>
      <c r="AV24" s="583"/>
      <c r="AW24" s="583"/>
      <c r="AX24" s="583"/>
      <c r="AY24" s="583"/>
      <c r="AZ24" s="583"/>
      <c r="BA24" s="583"/>
      <c r="BB24" s="583"/>
      <c r="BC24" s="583"/>
      <c r="BD24" s="583"/>
      <c r="BE24" s="583"/>
      <c r="BF24" s="583"/>
      <c r="BG24" s="583"/>
      <c r="BH24" s="583"/>
      <c r="BI24" s="583"/>
      <c r="BJ24" s="583"/>
      <c r="BK24" s="583"/>
      <c r="BL24" s="583"/>
      <c r="BM24" s="583"/>
      <c r="BN24" s="583"/>
      <c r="BO24" s="583"/>
      <c r="BP24" s="583"/>
      <c r="BQ24" s="583"/>
      <c r="BR24" s="583"/>
      <c r="BS24" s="583"/>
      <c r="BT24" s="583"/>
      <c r="BU24" s="583"/>
      <c r="BV24" s="583"/>
      <c r="BW24" s="583"/>
      <c r="BX24" s="583"/>
      <c r="BY24" s="583"/>
      <c r="BZ24" s="583"/>
      <c r="CA24" s="583"/>
      <c r="CB24" s="584"/>
    </row>
    <row r="25" spans="1:80" ht="12.75" customHeight="1">
      <c r="A25" s="562"/>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4"/>
      <c r="AI25" s="377"/>
      <c r="AJ25" s="378"/>
      <c r="AK25" s="378"/>
      <c r="AL25" s="378"/>
      <c r="AM25" s="378"/>
      <c r="AN25" s="378"/>
      <c r="AO25" s="378"/>
      <c r="AP25" s="378"/>
      <c r="AQ25" s="378"/>
      <c r="AR25" s="378"/>
      <c r="AS25" s="379"/>
      <c r="AT25" s="576" t="s">
        <v>539</v>
      </c>
      <c r="AU25" s="577"/>
      <c r="AV25" s="577"/>
      <c r="AW25" s="577"/>
      <c r="AX25" s="577"/>
      <c r="AY25" s="577"/>
      <c r="AZ25" s="577"/>
      <c r="BA25" s="577"/>
      <c r="BB25" s="577"/>
      <c r="BC25" s="577"/>
      <c r="BD25" s="577"/>
      <c r="BE25" s="577"/>
      <c r="BF25" s="577"/>
      <c r="BG25" s="577"/>
      <c r="BH25" s="577"/>
      <c r="BI25" s="577"/>
      <c r="BJ25" s="577"/>
      <c r="BK25" s="577"/>
      <c r="BL25" s="577"/>
      <c r="BM25" s="577"/>
      <c r="BN25" s="577"/>
      <c r="BO25" s="577"/>
      <c r="BP25" s="577"/>
      <c r="BQ25" s="577"/>
      <c r="BR25" s="577"/>
      <c r="BS25" s="577"/>
      <c r="BT25" s="577"/>
      <c r="BU25" s="577"/>
      <c r="BV25" s="577"/>
      <c r="BW25" s="577"/>
      <c r="BX25" s="577"/>
      <c r="BY25" s="577"/>
      <c r="BZ25" s="577"/>
      <c r="CA25" s="577"/>
      <c r="CB25" s="578"/>
    </row>
    <row r="26" spans="1:80" ht="12.75" customHeight="1">
      <c r="A26" s="559" t="s">
        <v>547</v>
      </c>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1"/>
      <c r="AI26" s="371" t="s">
        <v>541</v>
      </c>
      <c r="AJ26" s="372"/>
      <c r="AK26" s="372"/>
      <c r="AL26" s="372"/>
      <c r="AM26" s="372"/>
      <c r="AN26" s="372"/>
      <c r="AO26" s="372"/>
      <c r="AP26" s="372"/>
      <c r="AQ26" s="372"/>
      <c r="AR26" s="372"/>
      <c r="AS26" s="373"/>
      <c r="AT26" s="396">
        <v>-1</v>
      </c>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3"/>
    </row>
    <row r="27" spans="1:80" ht="12.75" customHeight="1">
      <c r="A27" s="562" t="s">
        <v>548</v>
      </c>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4"/>
      <c r="AI27" s="377"/>
      <c r="AJ27" s="378"/>
      <c r="AK27" s="378"/>
      <c r="AL27" s="378"/>
      <c r="AM27" s="378"/>
      <c r="AN27" s="378"/>
      <c r="AO27" s="378"/>
      <c r="AP27" s="378"/>
      <c r="AQ27" s="378"/>
      <c r="AR27" s="378"/>
      <c r="AS27" s="379"/>
      <c r="AT27" s="576"/>
      <c r="AU27" s="577"/>
      <c r="AV27" s="577"/>
      <c r="AW27" s="577"/>
      <c r="AX27" s="577"/>
      <c r="AY27" s="577"/>
      <c r="AZ27" s="577"/>
      <c r="BA27" s="577"/>
      <c r="BB27" s="577"/>
      <c r="BC27" s="577"/>
      <c r="BD27" s="577"/>
      <c r="BE27" s="577"/>
      <c r="BF27" s="577"/>
      <c r="BG27" s="577"/>
      <c r="BH27" s="577"/>
      <c r="BI27" s="577"/>
      <c r="BJ27" s="577"/>
      <c r="BK27" s="577"/>
      <c r="BL27" s="577"/>
      <c r="BM27" s="577"/>
      <c r="BN27" s="577"/>
      <c r="BO27" s="577"/>
      <c r="BP27" s="577"/>
      <c r="BQ27" s="577"/>
      <c r="BR27" s="577"/>
      <c r="BS27" s="577"/>
      <c r="BT27" s="577"/>
      <c r="BU27" s="577"/>
      <c r="BV27" s="577"/>
      <c r="BW27" s="577"/>
      <c r="BX27" s="577"/>
      <c r="BY27" s="577"/>
      <c r="BZ27" s="577"/>
      <c r="CA27" s="577"/>
      <c r="CB27" s="578"/>
    </row>
    <row r="28" spans="1:80" ht="12.75" customHeight="1">
      <c r="A28" s="559" t="s">
        <v>549</v>
      </c>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1"/>
      <c r="AI28" s="371" t="s">
        <v>541</v>
      </c>
      <c r="AJ28" s="372"/>
      <c r="AK28" s="372"/>
      <c r="AL28" s="372"/>
      <c r="AM28" s="372"/>
      <c r="AN28" s="372"/>
      <c r="AO28" s="372"/>
      <c r="AP28" s="372"/>
      <c r="AQ28" s="372"/>
      <c r="AR28" s="372"/>
      <c r="AS28" s="373"/>
      <c r="AT28" s="396">
        <v>-1</v>
      </c>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3"/>
    </row>
    <row r="29" spans="1:80" ht="12.75" customHeight="1">
      <c r="A29" s="562" t="s">
        <v>550</v>
      </c>
      <c r="B29" s="563"/>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4"/>
      <c r="AI29" s="377"/>
      <c r="AJ29" s="378"/>
      <c r="AK29" s="378"/>
      <c r="AL29" s="378"/>
      <c r="AM29" s="378"/>
      <c r="AN29" s="378"/>
      <c r="AO29" s="378"/>
      <c r="AP29" s="378"/>
      <c r="AQ29" s="378"/>
      <c r="AR29" s="378"/>
      <c r="AS29" s="379"/>
      <c r="AT29" s="576"/>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7"/>
      <c r="BQ29" s="577"/>
      <c r="BR29" s="577"/>
      <c r="BS29" s="577"/>
      <c r="BT29" s="577"/>
      <c r="BU29" s="577"/>
      <c r="BV29" s="577"/>
      <c r="BW29" s="577"/>
      <c r="BX29" s="577"/>
      <c r="BY29" s="577"/>
      <c r="BZ29" s="577"/>
      <c r="CA29" s="577"/>
      <c r="CB29" s="578"/>
    </row>
    <row r="30" spans="1:80" ht="12.75" customHeight="1">
      <c r="A30" s="559" t="s">
        <v>551</v>
      </c>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1"/>
      <c r="AI30" s="371" t="s">
        <v>541</v>
      </c>
      <c r="AJ30" s="372"/>
      <c r="AK30" s="372"/>
      <c r="AL30" s="372"/>
      <c r="AM30" s="372"/>
      <c r="AN30" s="372"/>
      <c r="AO30" s="372"/>
      <c r="AP30" s="372"/>
      <c r="AQ30" s="372"/>
      <c r="AR30" s="372"/>
      <c r="AS30" s="373"/>
      <c r="AT30" s="396">
        <v>0</v>
      </c>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3"/>
    </row>
    <row r="31" spans="1:80" ht="12.75" customHeight="1">
      <c r="A31" s="562" t="s">
        <v>552</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4"/>
      <c r="AI31" s="377"/>
      <c r="AJ31" s="378"/>
      <c r="AK31" s="378"/>
      <c r="AL31" s="378"/>
      <c r="AM31" s="378"/>
      <c r="AN31" s="378"/>
      <c r="AO31" s="378"/>
      <c r="AP31" s="378"/>
      <c r="AQ31" s="378"/>
      <c r="AR31" s="378"/>
      <c r="AS31" s="379"/>
      <c r="AT31" s="576"/>
      <c r="AU31" s="577"/>
      <c r="AV31" s="577"/>
      <c r="AW31" s="577"/>
      <c r="AX31" s="577"/>
      <c r="AY31" s="577"/>
      <c r="AZ31" s="577"/>
      <c r="BA31" s="577"/>
      <c r="BB31" s="577"/>
      <c r="BC31" s="577"/>
      <c r="BD31" s="577"/>
      <c r="BE31" s="577"/>
      <c r="BF31" s="577"/>
      <c r="BG31" s="577"/>
      <c r="BH31" s="577"/>
      <c r="BI31" s="577"/>
      <c r="BJ31" s="577"/>
      <c r="BK31" s="577"/>
      <c r="BL31" s="577"/>
      <c r="BM31" s="577"/>
      <c r="BN31" s="577"/>
      <c r="BO31" s="577"/>
      <c r="BP31" s="577"/>
      <c r="BQ31" s="577"/>
      <c r="BR31" s="577"/>
      <c r="BS31" s="577"/>
      <c r="BT31" s="577"/>
      <c r="BU31" s="577"/>
      <c r="BV31" s="577"/>
      <c r="BW31" s="577"/>
      <c r="BX31" s="577"/>
      <c r="BY31" s="577"/>
      <c r="BZ31" s="577"/>
      <c r="CA31" s="577"/>
      <c r="CB31" s="578"/>
    </row>
    <row r="32" spans="1:80" ht="12.75" customHeight="1">
      <c r="A32" s="559" t="s">
        <v>553</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1"/>
      <c r="AI32" s="371" t="s">
        <v>541</v>
      </c>
      <c r="AJ32" s="372"/>
      <c r="AK32" s="372"/>
      <c r="AL32" s="372"/>
      <c r="AM32" s="372"/>
      <c r="AN32" s="372"/>
      <c r="AO32" s="372"/>
      <c r="AP32" s="372"/>
      <c r="AQ32" s="372"/>
      <c r="AR32" s="372"/>
      <c r="AS32" s="373"/>
      <c r="AT32" s="396">
        <v>-0.3</v>
      </c>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3"/>
    </row>
    <row r="33" spans="1:80" ht="12.75" customHeight="1">
      <c r="A33" s="562" t="s">
        <v>554</v>
      </c>
      <c r="B33" s="56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4"/>
      <c r="AI33" s="377"/>
      <c r="AJ33" s="378"/>
      <c r="AK33" s="378"/>
      <c r="AL33" s="378"/>
      <c r="AM33" s="378"/>
      <c r="AN33" s="378"/>
      <c r="AO33" s="378"/>
      <c r="AP33" s="378"/>
      <c r="AQ33" s="378"/>
      <c r="AR33" s="378"/>
      <c r="AS33" s="379"/>
      <c r="AT33" s="377"/>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9"/>
    </row>
    <row r="37" spans="1:80" ht="15" customHeight="1">
      <c r="A37" s="359" t="s">
        <v>183</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t="s">
        <v>184</v>
      </c>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c r="BJ37" s="359"/>
      <c r="BK37" s="359"/>
      <c r="BL37" s="359"/>
      <c r="BM37" s="359"/>
      <c r="BN37" s="359"/>
      <c r="BO37" s="359"/>
      <c r="BP37" s="359"/>
      <c r="BQ37" s="359"/>
      <c r="BR37" s="359"/>
      <c r="BS37" s="359"/>
      <c r="BT37" s="359"/>
      <c r="BU37" s="359"/>
      <c r="BV37" s="359"/>
      <c r="BW37" s="359"/>
      <c r="BX37" s="359"/>
      <c r="BY37" s="359"/>
      <c r="BZ37" s="359"/>
      <c r="CA37" s="359"/>
      <c r="CB37" s="359"/>
    </row>
    <row r="38" spans="1:80" s="199" customFormat="1" ht="10.5">
      <c r="A38" s="360" t="s">
        <v>185</v>
      </c>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t="s">
        <v>186</v>
      </c>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t="s">
        <v>187</v>
      </c>
      <c r="BK38" s="360"/>
      <c r="BL38" s="360"/>
      <c r="BM38" s="360"/>
      <c r="BN38" s="360"/>
      <c r="BO38" s="360"/>
      <c r="BP38" s="360"/>
      <c r="BQ38" s="360"/>
      <c r="BR38" s="360"/>
      <c r="BS38" s="360"/>
      <c r="BT38" s="360"/>
      <c r="BU38" s="360"/>
      <c r="BV38" s="360"/>
      <c r="BW38" s="360"/>
      <c r="BX38" s="360"/>
      <c r="BY38" s="360"/>
      <c r="BZ38" s="360"/>
      <c r="CA38" s="360"/>
      <c r="CB38" s="360"/>
    </row>
  </sheetData>
  <mergeCells count="62">
    <mergeCell ref="A7:CB7"/>
    <mergeCell ref="A8:CB8"/>
    <mergeCell ref="D10:BY10"/>
    <mergeCell ref="D11:BY11"/>
    <mergeCell ref="A13:AH13"/>
    <mergeCell ref="AI13:AS13"/>
    <mergeCell ref="AT13:CB13"/>
    <mergeCell ref="A14:AH14"/>
    <mergeCell ref="AI14:AS14"/>
    <mergeCell ref="AT14:CB14"/>
    <mergeCell ref="A15:AH15"/>
    <mergeCell ref="AI15:AS15"/>
    <mergeCell ref="AT15:CB15"/>
    <mergeCell ref="A16:AH16"/>
    <mergeCell ref="AI16:AS18"/>
    <mergeCell ref="AT16:CB16"/>
    <mergeCell ref="A17:AH17"/>
    <mergeCell ref="AT17:CB17"/>
    <mergeCell ref="A18:AH18"/>
    <mergeCell ref="AT18:CB18"/>
    <mergeCell ref="A21:AH21"/>
    <mergeCell ref="AI21:AS22"/>
    <mergeCell ref="AT21:CB21"/>
    <mergeCell ref="A22:AH22"/>
    <mergeCell ref="AT22:CB22"/>
    <mergeCell ref="A19:AH19"/>
    <mergeCell ref="AI19:AS20"/>
    <mergeCell ref="AT19:CB19"/>
    <mergeCell ref="A20:AH20"/>
    <mergeCell ref="AT20:CB20"/>
    <mergeCell ref="A23:AH23"/>
    <mergeCell ref="AI23:AS25"/>
    <mergeCell ref="AT23:CB23"/>
    <mergeCell ref="A24:AH24"/>
    <mergeCell ref="AT24:CB24"/>
    <mergeCell ref="A25:AH25"/>
    <mergeCell ref="AT25:CB25"/>
    <mergeCell ref="A32:AH32"/>
    <mergeCell ref="AI32:AS33"/>
    <mergeCell ref="AT32:CB33"/>
    <mergeCell ref="A33:AH33"/>
    <mergeCell ref="A26:AH26"/>
    <mergeCell ref="AI26:AS27"/>
    <mergeCell ref="AT26:CB26"/>
    <mergeCell ref="A27:AH27"/>
    <mergeCell ref="AT27:CB27"/>
    <mergeCell ref="A28:AH28"/>
    <mergeCell ref="AI28:AS29"/>
    <mergeCell ref="AT28:CB28"/>
    <mergeCell ref="A29:AH29"/>
    <mergeCell ref="AT29:CB29"/>
    <mergeCell ref="A30:AH30"/>
    <mergeCell ref="AI30:AS31"/>
    <mergeCell ref="AT30:CB30"/>
    <mergeCell ref="A31:AH31"/>
    <mergeCell ref="AT31:CB31"/>
    <mergeCell ref="A37:AC37"/>
    <mergeCell ref="AD37:BI37"/>
    <mergeCell ref="BJ37:CB37"/>
    <mergeCell ref="A38:AC38"/>
    <mergeCell ref="AD38:BI38"/>
    <mergeCell ref="BJ38:CB38"/>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CB57"/>
  <sheetViews>
    <sheetView workbookViewId="0">
      <selection activeCell="BJ26" sqref="BJ26"/>
    </sheetView>
  </sheetViews>
  <sheetFormatPr defaultColWidth="1.140625" defaultRowHeight="12.75"/>
  <cols>
    <col min="1" max="16384" width="1.140625" style="196"/>
  </cols>
  <sheetData>
    <row r="1" spans="1:80" s="193" customFormat="1" ht="11.25">
      <c r="CB1" s="194" t="s">
        <v>555</v>
      </c>
    </row>
    <row r="2" spans="1:80" s="193" customFormat="1" ht="11.25">
      <c r="CB2" s="194" t="s">
        <v>206</v>
      </c>
    </row>
    <row r="3" spans="1:80" s="193" customFormat="1" ht="11.25">
      <c r="CB3" s="194" t="s">
        <v>207</v>
      </c>
    </row>
    <row r="4" spans="1:80" s="193" customFormat="1" ht="11.25">
      <c r="CB4" s="195" t="s">
        <v>208</v>
      </c>
    </row>
    <row r="5" spans="1:80">
      <c r="CB5" s="207"/>
    </row>
    <row r="6" spans="1:80">
      <c r="CB6" s="207"/>
    </row>
    <row r="7" spans="1:80">
      <c r="CB7" s="207"/>
    </row>
    <row r="8" spans="1:80">
      <c r="CB8" s="207"/>
    </row>
    <row r="9" spans="1:80">
      <c r="CB9" s="207"/>
    </row>
    <row r="10" spans="1:80">
      <c r="CB10" s="207"/>
    </row>
    <row r="11" spans="1:80">
      <c r="CB11" s="207"/>
    </row>
    <row r="12" spans="1:80">
      <c r="CB12" s="207"/>
    </row>
    <row r="13" spans="1:80">
      <c r="CB13" s="207"/>
    </row>
    <row r="14" spans="1:80" s="197" customFormat="1" ht="15.75" customHeight="1">
      <c r="A14" s="392" t="s">
        <v>556</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row>
    <row r="15" spans="1:80" s="197" customFormat="1" ht="15.75">
      <c r="A15" s="392" t="s">
        <v>557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row>
    <row r="16" spans="1:80" s="197" customFormat="1" ht="15.75">
      <c r="X16" s="208" t="s">
        <v>171</v>
      </c>
      <c r="Y16" s="586"/>
      <c r="Z16" s="586"/>
      <c r="AA16" s="586"/>
      <c r="AB16" s="586"/>
      <c r="AC16" s="586"/>
      <c r="AD16" s="586"/>
      <c r="AE16" s="586"/>
      <c r="AF16" s="586"/>
      <c r="AG16" s="586"/>
      <c r="AH16" s="586"/>
      <c r="AI16" s="586"/>
      <c r="AJ16" s="586"/>
      <c r="AK16" s="586"/>
      <c r="AL16" s="586"/>
      <c r="AM16" s="586"/>
      <c r="AN16" s="586"/>
      <c r="AO16" s="586"/>
      <c r="AP16" s="586"/>
      <c r="AQ16" s="586"/>
      <c r="AR16" s="209" t="s">
        <v>558</v>
      </c>
      <c r="AX16" s="586" t="s">
        <v>172</v>
      </c>
      <c r="AY16" s="586"/>
      <c r="AZ16" s="586"/>
      <c r="BA16" s="586"/>
      <c r="BB16" s="586"/>
      <c r="BC16" s="586"/>
      <c r="BD16" s="586"/>
      <c r="BE16" s="209" t="s">
        <v>559</v>
      </c>
    </row>
    <row r="18" spans="4:77" ht="15" customHeight="1">
      <c r="D18" s="393" t="s">
        <v>0</v>
      </c>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row>
    <row r="19" spans="4:77" s="198" customFormat="1" ht="10.5">
      <c r="D19" s="394" t="s">
        <v>213</v>
      </c>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row>
    <row r="55" spans="1:80" s="193" customFormat="1" ht="11.25">
      <c r="A55" s="200"/>
      <c r="B55" s="200"/>
      <c r="C55" s="200"/>
      <c r="D55" s="200"/>
      <c r="E55" s="200"/>
      <c r="F55" s="200"/>
      <c r="G55" s="200"/>
      <c r="H55" s="200"/>
      <c r="I55" s="200"/>
      <c r="J55" s="200"/>
      <c r="K55" s="200"/>
      <c r="L55" s="200"/>
      <c r="M55" s="200"/>
      <c r="N55" s="200"/>
      <c r="O55" s="200"/>
      <c r="P55" s="200"/>
      <c r="Q55" s="200"/>
      <c r="R55" s="200"/>
    </row>
    <row r="56" spans="1:80" s="193" customFormat="1" ht="11.25">
      <c r="A56" s="510" t="s">
        <v>560</v>
      </c>
      <c r="B56" s="58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585"/>
      <c r="AY56" s="585"/>
      <c r="AZ56" s="585"/>
      <c r="BA56" s="585"/>
      <c r="BB56" s="585"/>
      <c r="BC56" s="585"/>
      <c r="BD56" s="585"/>
      <c r="BE56" s="585"/>
      <c r="BF56" s="585"/>
      <c r="BG56" s="585"/>
      <c r="BH56" s="585"/>
      <c r="BI56" s="585"/>
      <c r="BJ56" s="585"/>
      <c r="BK56" s="585"/>
      <c r="BL56" s="585"/>
      <c r="BM56" s="585"/>
      <c r="BN56" s="585"/>
      <c r="BO56" s="585"/>
      <c r="BP56" s="585"/>
      <c r="BQ56" s="585"/>
      <c r="BR56" s="585"/>
      <c r="BS56" s="585"/>
      <c r="BT56" s="585"/>
      <c r="BU56" s="585"/>
      <c r="BV56" s="585"/>
      <c r="BW56" s="585"/>
      <c r="BX56" s="585"/>
      <c r="BY56" s="585"/>
      <c r="BZ56" s="585"/>
      <c r="CA56" s="585"/>
      <c r="CB56" s="585"/>
    </row>
    <row r="57" spans="1:80" s="193" customFormat="1" ht="11.25">
      <c r="A57" s="585"/>
      <c r="B57" s="585"/>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585"/>
      <c r="AN57" s="585"/>
      <c r="AO57" s="585"/>
      <c r="AP57" s="585"/>
      <c r="AQ57" s="585"/>
      <c r="AR57" s="585"/>
      <c r="AS57" s="585"/>
      <c r="AT57" s="585"/>
      <c r="AU57" s="585"/>
      <c r="AV57" s="585"/>
      <c r="AW57" s="585"/>
      <c r="AX57" s="585"/>
      <c r="AY57" s="585"/>
      <c r="AZ57" s="585"/>
      <c r="BA57" s="585"/>
      <c r="BB57" s="585"/>
      <c r="BC57" s="585"/>
      <c r="BD57" s="585"/>
      <c r="BE57" s="585"/>
      <c r="BF57" s="585"/>
      <c r="BG57" s="585"/>
      <c r="BH57" s="585"/>
      <c r="BI57" s="585"/>
      <c r="BJ57" s="585"/>
      <c r="BK57" s="585"/>
      <c r="BL57" s="585"/>
      <c r="BM57" s="585"/>
      <c r="BN57" s="585"/>
      <c r="BO57" s="585"/>
      <c r="BP57" s="585"/>
      <c r="BQ57" s="585"/>
      <c r="BR57" s="585"/>
      <c r="BS57" s="585"/>
      <c r="BT57" s="585"/>
      <c r="BU57" s="585"/>
      <c r="BV57" s="585"/>
      <c r="BW57" s="585"/>
      <c r="BX57" s="585"/>
      <c r="BY57" s="585"/>
      <c r="BZ57" s="585"/>
      <c r="CA57" s="585"/>
      <c r="CB57" s="585"/>
    </row>
  </sheetData>
  <mergeCells count="7">
    <mergeCell ref="A56:CB57"/>
    <mergeCell ref="A14:CB14"/>
    <mergeCell ref="A15:CB15"/>
    <mergeCell ref="Y16:AQ16"/>
    <mergeCell ref="AX16:BD16"/>
    <mergeCell ref="D18:BY18"/>
    <mergeCell ref="D19:BY19"/>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DS43"/>
  <sheetViews>
    <sheetView workbookViewId="0">
      <selection activeCell="BH27" sqref="BH27:BK27"/>
    </sheetView>
  </sheetViews>
  <sheetFormatPr defaultColWidth="1.140625" defaultRowHeight="12.75"/>
  <cols>
    <col min="1" max="17" width="1.140625" style="196"/>
    <col min="18" max="18" width="3.5703125" style="196" customWidth="1"/>
    <col min="19" max="20" width="1.140625" style="196"/>
    <col min="21" max="21" width="1.140625" style="196" customWidth="1"/>
    <col min="22" max="26" width="1.140625" style="196"/>
    <col min="27" max="27" width="3.85546875" style="196" customWidth="1"/>
    <col min="28" max="32" width="1.140625" style="196"/>
    <col min="33" max="33" width="3.140625" style="196" customWidth="1"/>
    <col min="34" max="104" width="1.140625" style="196"/>
    <col min="105" max="105" width="4.7109375" style="196" customWidth="1"/>
    <col min="106" max="109" width="1.140625" style="196"/>
    <col min="110" max="110" width="1.85546875" style="196" customWidth="1"/>
    <col min="111" max="113" width="1.140625" style="196"/>
    <col min="114" max="114" width="1.7109375" style="196" customWidth="1"/>
    <col min="115" max="273" width="1.140625" style="196"/>
    <col min="274" max="274" width="3.5703125" style="196" customWidth="1"/>
    <col min="275" max="276" width="1.140625" style="196"/>
    <col min="277" max="277" width="1.140625" style="196" customWidth="1"/>
    <col min="278" max="282" width="1.140625" style="196"/>
    <col min="283" max="283" width="3.85546875" style="196" customWidth="1"/>
    <col min="284" max="288" width="1.140625" style="196"/>
    <col min="289" max="289" width="3.140625" style="196" customWidth="1"/>
    <col min="290" max="360" width="1.140625" style="196"/>
    <col min="361" max="361" width="4.7109375" style="196" customWidth="1"/>
    <col min="362" max="365" width="1.140625" style="196"/>
    <col min="366" max="366" width="1.85546875" style="196" customWidth="1"/>
    <col min="367" max="369" width="1.140625" style="196"/>
    <col min="370" max="370" width="1.7109375" style="196" customWidth="1"/>
    <col min="371" max="529" width="1.140625" style="196"/>
    <col min="530" max="530" width="3.5703125" style="196" customWidth="1"/>
    <col min="531" max="532" width="1.140625" style="196"/>
    <col min="533" max="533" width="1.140625" style="196" customWidth="1"/>
    <col min="534" max="538" width="1.140625" style="196"/>
    <col min="539" max="539" width="3.85546875" style="196" customWidth="1"/>
    <col min="540" max="544" width="1.140625" style="196"/>
    <col min="545" max="545" width="3.140625" style="196" customWidth="1"/>
    <col min="546" max="616" width="1.140625" style="196"/>
    <col min="617" max="617" width="4.7109375" style="196" customWidth="1"/>
    <col min="618" max="621" width="1.140625" style="196"/>
    <col min="622" max="622" width="1.85546875" style="196" customWidth="1"/>
    <col min="623" max="625" width="1.140625" style="196"/>
    <col min="626" max="626" width="1.7109375" style="196" customWidth="1"/>
    <col min="627" max="785" width="1.140625" style="196"/>
    <col min="786" max="786" width="3.5703125" style="196" customWidth="1"/>
    <col min="787" max="788" width="1.140625" style="196"/>
    <col min="789" max="789" width="1.140625" style="196" customWidth="1"/>
    <col min="790" max="794" width="1.140625" style="196"/>
    <col min="795" max="795" width="3.85546875" style="196" customWidth="1"/>
    <col min="796" max="800" width="1.140625" style="196"/>
    <col min="801" max="801" width="3.140625" style="196" customWidth="1"/>
    <col min="802" max="872" width="1.140625" style="196"/>
    <col min="873" max="873" width="4.7109375" style="196" customWidth="1"/>
    <col min="874" max="877" width="1.140625" style="196"/>
    <col min="878" max="878" width="1.85546875" style="196" customWidth="1"/>
    <col min="879" max="881" width="1.140625" style="196"/>
    <col min="882" max="882" width="1.7109375" style="196" customWidth="1"/>
    <col min="883" max="1041" width="1.140625" style="196"/>
    <col min="1042" max="1042" width="3.5703125" style="196" customWidth="1"/>
    <col min="1043" max="1044" width="1.140625" style="196"/>
    <col min="1045" max="1045" width="1.140625" style="196" customWidth="1"/>
    <col min="1046" max="1050" width="1.140625" style="196"/>
    <col min="1051" max="1051" width="3.85546875" style="196" customWidth="1"/>
    <col min="1052" max="1056" width="1.140625" style="196"/>
    <col min="1057" max="1057" width="3.140625" style="196" customWidth="1"/>
    <col min="1058" max="1128" width="1.140625" style="196"/>
    <col min="1129" max="1129" width="4.7109375" style="196" customWidth="1"/>
    <col min="1130" max="1133" width="1.140625" style="196"/>
    <col min="1134" max="1134" width="1.85546875" style="196" customWidth="1"/>
    <col min="1135" max="1137" width="1.140625" style="196"/>
    <col min="1138" max="1138" width="1.7109375" style="196" customWidth="1"/>
    <col min="1139" max="1297" width="1.140625" style="196"/>
    <col min="1298" max="1298" width="3.5703125" style="196" customWidth="1"/>
    <col min="1299" max="1300" width="1.140625" style="196"/>
    <col min="1301" max="1301" width="1.140625" style="196" customWidth="1"/>
    <col min="1302" max="1306" width="1.140625" style="196"/>
    <col min="1307" max="1307" width="3.85546875" style="196" customWidth="1"/>
    <col min="1308" max="1312" width="1.140625" style="196"/>
    <col min="1313" max="1313" width="3.140625" style="196" customWidth="1"/>
    <col min="1314" max="1384" width="1.140625" style="196"/>
    <col min="1385" max="1385" width="4.7109375" style="196" customWidth="1"/>
    <col min="1386" max="1389" width="1.140625" style="196"/>
    <col min="1390" max="1390" width="1.85546875" style="196" customWidth="1"/>
    <col min="1391" max="1393" width="1.140625" style="196"/>
    <col min="1394" max="1394" width="1.7109375" style="196" customWidth="1"/>
    <col min="1395" max="1553" width="1.140625" style="196"/>
    <col min="1554" max="1554" width="3.5703125" style="196" customWidth="1"/>
    <col min="1555" max="1556" width="1.140625" style="196"/>
    <col min="1557" max="1557" width="1.140625" style="196" customWidth="1"/>
    <col min="1558" max="1562" width="1.140625" style="196"/>
    <col min="1563" max="1563" width="3.85546875" style="196" customWidth="1"/>
    <col min="1564" max="1568" width="1.140625" style="196"/>
    <col min="1569" max="1569" width="3.140625" style="196" customWidth="1"/>
    <col min="1570" max="1640" width="1.140625" style="196"/>
    <col min="1641" max="1641" width="4.7109375" style="196" customWidth="1"/>
    <col min="1642" max="1645" width="1.140625" style="196"/>
    <col min="1646" max="1646" width="1.85546875" style="196" customWidth="1"/>
    <col min="1647" max="1649" width="1.140625" style="196"/>
    <col min="1650" max="1650" width="1.7109375" style="196" customWidth="1"/>
    <col min="1651" max="1809" width="1.140625" style="196"/>
    <col min="1810" max="1810" width="3.5703125" style="196" customWidth="1"/>
    <col min="1811" max="1812" width="1.140625" style="196"/>
    <col min="1813" max="1813" width="1.140625" style="196" customWidth="1"/>
    <col min="1814" max="1818" width="1.140625" style="196"/>
    <col min="1819" max="1819" width="3.85546875" style="196" customWidth="1"/>
    <col min="1820" max="1824" width="1.140625" style="196"/>
    <col min="1825" max="1825" width="3.140625" style="196" customWidth="1"/>
    <col min="1826" max="1896" width="1.140625" style="196"/>
    <col min="1897" max="1897" width="4.7109375" style="196" customWidth="1"/>
    <col min="1898" max="1901" width="1.140625" style="196"/>
    <col min="1902" max="1902" width="1.85546875" style="196" customWidth="1"/>
    <col min="1903" max="1905" width="1.140625" style="196"/>
    <col min="1906" max="1906" width="1.7109375" style="196" customWidth="1"/>
    <col min="1907" max="2065" width="1.140625" style="196"/>
    <col min="2066" max="2066" width="3.5703125" style="196" customWidth="1"/>
    <col min="2067" max="2068" width="1.140625" style="196"/>
    <col min="2069" max="2069" width="1.140625" style="196" customWidth="1"/>
    <col min="2070" max="2074" width="1.140625" style="196"/>
    <col min="2075" max="2075" width="3.85546875" style="196" customWidth="1"/>
    <col min="2076" max="2080" width="1.140625" style="196"/>
    <col min="2081" max="2081" width="3.140625" style="196" customWidth="1"/>
    <col min="2082" max="2152" width="1.140625" style="196"/>
    <col min="2153" max="2153" width="4.7109375" style="196" customWidth="1"/>
    <col min="2154" max="2157" width="1.140625" style="196"/>
    <col min="2158" max="2158" width="1.85546875" style="196" customWidth="1"/>
    <col min="2159" max="2161" width="1.140625" style="196"/>
    <col min="2162" max="2162" width="1.7109375" style="196" customWidth="1"/>
    <col min="2163" max="2321" width="1.140625" style="196"/>
    <col min="2322" max="2322" width="3.5703125" style="196" customWidth="1"/>
    <col min="2323" max="2324" width="1.140625" style="196"/>
    <col min="2325" max="2325" width="1.140625" style="196" customWidth="1"/>
    <col min="2326" max="2330" width="1.140625" style="196"/>
    <col min="2331" max="2331" width="3.85546875" style="196" customWidth="1"/>
    <col min="2332" max="2336" width="1.140625" style="196"/>
    <col min="2337" max="2337" width="3.140625" style="196" customWidth="1"/>
    <col min="2338" max="2408" width="1.140625" style="196"/>
    <col min="2409" max="2409" width="4.7109375" style="196" customWidth="1"/>
    <col min="2410" max="2413" width="1.140625" style="196"/>
    <col min="2414" max="2414" width="1.85546875" style="196" customWidth="1"/>
    <col min="2415" max="2417" width="1.140625" style="196"/>
    <col min="2418" max="2418" width="1.7109375" style="196" customWidth="1"/>
    <col min="2419" max="2577" width="1.140625" style="196"/>
    <col min="2578" max="2578" width="3.5703125" style="196" customWidth="1"/>
    <col min="2579" max="2580" width="1.140625" style="196"/>
    <col min="2581" max="2581" width="1.140625" style="196" customWidth="1"/>
    <col min="2582" max="2586" width="1.140625" style="196"/>
    <col min="2587" max="2587" width="3.85546875" style="196" customWidth="1"/>
    <col min="2588" max="2592" width="1.140625" style="196"/>
    <col min="2593" max="2593" width="3.140625" style="196" customWidth="1"/>
    <col min="2594" max="2664" width="1.140625" style="196"/>
    <col min="2665" max="2665" width="4.7109375" style="196" customWidth="1"/>
    <col min="2666" max="2669" width="1.140625" style="196"/>
    <col min="2670" max="2670" width="1.85546875" style="196" customWidth="1"/>
    <col min="2671" max="2673" width="1.140625" style="196"/>
    <col min="2674" max="2674" width="1.7109375" style="196" customWidth="1"/>
    <col min="2675" max="2833" width="1.140625" style="196"/>
    <col min="2834" max="2834" width="3.5703125" style="196" customWidth="1"/>
    <col min="2835" max="2836" width="1.140625" style="196"/>
    <col min="2837" max="2837" width="1.140625" style="196" customWidth="1"/>
    <col min="2838" max="2842" width="1.140625" style="196"/>
    <col min="2843" max="2843" width="3.85546875" style="196" customWidth="1"/>
    <col min="2844" max="2848" width="1.140625" style="196"/>
    <col min="2849" max="2849" width="3.140625" style="196" customWidth="1"/>
    <col min="2850" max="2920" width="1.140625" style="196"/>
    <col min="2921" max="2921" width="4.7109375" style="196" customWidth="1"/>
    <col min="2922" max="2925" width="1.140625" style="196"/>
    <col min="2926" max="2926" width="1.85546875" style="196" customWidth="1"/>
    <col min="2927" max="2929" width="1.140625" style="196"/>
    <col min="2930" max="2930" width="1.7109375" style="196" customWidth="1"/>
    <col min="2931" max="3089" width="1.140625" style="196"/>
    <col min="3090" max="3090" width="3.5703125" style="196" customWidth="1"/>
    <col min="3091" max="3092" width="1.140625" style="196"/>
    <col min="3093" max="3093" width="1.140625" style="196" customWidth="1"/>
    <col min="3094" max="3098" width="1.140625" style="196"/>
    <col min="3099" max="3099" width="3.85546875" style="196" customWidth="1"/>
    <col min="3100" max="3104" width="1.140625" style="196"/>
    <col min="3105" max="3105" width="3.140625" style="196" customWidth="1"/>
    <col min="3106" max="3176" width="1.140625" style="196"/>
    <col min="3177" max="3177" width="4.7109375" style="196" customWidth="1"/>
    <col min="3178" max="3181" width="1.140625" style="196"/>
    <col min="3182" max="3182" width="1.85546875" style="196" customWidth="1"/>
    <col min="3183" max="3185" width="1.140625" style="196"/>
    <col min="3186" max="3186" width="1.7109375" style="196" customWidth="1"/>
    <col min="3187" max="3345" width="1.140625" style="196"/>
    <col min="3346" max="3346" width="3.5703125" style="196" customWidth="1"/>
    <col min="3347" max="3348" width="1.140625" style="196"/>
    <col min="3349" max="3349" width="1.140625" style="196" customWidth="1"/>
    <col min="3350" max="3354" width="1.140625" style="196"/>
    <col min="3355" max="3355" width="3.85546875" style="196" customWidth="1"/>
    <col min="3356" max="3360" width="1.140625" style="196"/>
    <col min="3361" max="3361" width="3.140625" style="196" customWidth="1"/>
    <col min="3362" max="3432" width="1.140625" style="196"/>
    <col min="3433" max="3433" width="4.7109375" style="196" customWidth="1"/>
    <col min="3434" max="3437" width="1.140625" style="196"/>
    <col min="3438" max="3438" width="1.85546875" style="196" customWidth="1"/>
    <col min="3439" max="3441" width="1.140625" style="196"/>
    <col min="3442" max="3442" width="1.7109375" style="196" customWidth="1"/>
    <col min="3443" max="3601" width="1.140625" style="196"/>
    <col min="3602" max="3602" width="3.5703125" style="196" customWidth="1"/>
    <col min="3603" max="3604" width="1.140625" style="196"/>
    <col min="3605" max="3605" width="1.140625" style="196" customWidth="1"/>
    <col min="3606" max="3610" width="1.140625" style="196"/>
    <col min="3611" max="3611" width="3.85546875" style="196" customWidth="1"/>
    <col min="3612" max="3616" width="1.140625" style="196"/>
    <col min="3617" max="3617" width="3.140625" style="196" customWidth="1"/>
    <col min="3618" max="3688" width="1.140625" style="196"/>
    <col min="3689" max="3689" width="4.7109375" style="196" customWidth="1"/>
    <col min="3690" max="3693" width="1.140625" style="196"/>
    <col min="3694" max="3694" width="1.85546875" style="196" customWidth="1"/>
    <col min="3695" max="3697" width="1.140625" style="196"/>
    <col min="3698" max="3698" width="1.7109375" style="196" customWidth="1"/>
    <col min="3699" max="3857" width="1.140625" style="196"/>
    <col min="3858" max="3858" width="3.5703125" style="196" customWidth="1"/>
    <col min="3859" max="3860" width="1.140625" style="196"/>
    <col min="3861" max="3861" width="1.140625" style="196" customWidth="1"/>
    <col min="3862" max="3866" width="1.140625" style="196"/>
    <col min="3867" max="3867" width="3.85546875" style="196" customWidth="1"/>
    <col min="3868" max="3872" width="1.140625" style="196"/>
    <col min="3873" max="3873" width="3.140625" style="196" customWidth="1"/>
    <col min="3874" max="3944" width="1.140625" style="196"/>
    <col min="3945" max="3945" width="4.7109375" style="196" customWidth="1"/>
    <col min="3946" max="3949" width="1.140625" style="196"/>
    <col min="3950" max="3950" width="1.85546875" style="196" customWidth="1"/>
    <col min="3951" max="3953" width="1.140625" style="196"/>
    <col min="3954" max="3954" width="1.7109375" style="196" customWidth="1"/>
    <col min="3955" max="4113" width="1.140625" style="196"/>
    <col min="4114" max="4114" width="3.5703125" style="196" customWidth="1"/>
    <col min="4115" max="4116" width="1.140625" style="196"/>
    <col min="4117" max="4117" width="1.140625" style="196" customWidth="1"/>
    <col min="4118" max="4122" width="1.140625" style="196"/>
    <col min="4123" max="4123" width="3.85546875" style="196" customWidth="1"/>
    <col min="4124" max="4128" width="1.140625" style="196"/>
    <col min="4129" max="4129" width="3.140625" style="196" customWidth="1"/>
    <col min="4130" max="4200" width="1.140625" style="196"/>
    <col min="4201" max="4201" width="4.7109375" style="196" customWidth="1"/>
    <col min="4202" max="4205" width="1.140625" style="196"/>
    <col min="4206" max="4206" width="1.85546875" style="196" customWidth="1"/>
    <col min="4207" max="4209" width="1.140625" style="196"/>
    <col min="4210" max="4210" width="1.7109375" style="196" customWidth="1"/>
    <col min="4211" max="4369" width="1.140625" style="196"/>
    <col min="4370" max="4370" width="3.5703125" style="196" customWidth="1"/>
    <col min="4371" max="4372" width="1.140625" style="196"/>
    <col min="4373" max="4373" width="1.140625" style="196" customWidth="1"/>
    <col min="4374" max="4378" width="1.140625" style="196"/>
    <col min="4379" max="4379" width="3.85546875" style="196" customWidth="1"/>
    <col min="4380" max="4384" width="1.140625" style="196"/>
    <col min="4385" max="4385" width="3.140625" style="196" customWidth="1"/>
    <col min="4386" max="4456" width="1.140625" style="196"/>
    <col min="4457" max="4457" width="4.7109375" style="196" customWidth="1"/>
    <col min="4458" max="4461" width="1.140625" style="196"/>
    <col min="4462" max="4462" width="1.85546875" style="196" customWidth="1"/>
    <col min="4463" max="4465" width="1.140625" style="196"/>
    <col min="4466" max="4466" width="1.7109375" style="196" customWidth="1"/>
    <col min="4467" max="4625" width="1.140625" style="196"/>
    <col min="4626" max="4626" width="3.5703125" style="196" customWidth="1"/>
    <col min="4627" max="4628" width="1.140625" style="196"/>
    <col min="4629" max="4629" width="1.140625" style="196" customWidth="1"/>
    <col min="4630" max="4634" width="1.140625" style="196"/>
    <col min="4635" max="4635" width="3.85546875" style="196" customWidth="1"/>
    <col min="4636" max="4640" width="1.140625" style="196"/>
    <col min="4641" max="4641" width="3.140625" style="196" customWidth="1"/>
    <col min="4642" max="4712" width="1.140625" style="196"/>
    <col min="4713" max="4713" width="4.7109375" style="196" customWidth="1"/>
    <col min="4714" max="4717" width="1.140625" style="196"/>
    <col min="4718" max="4718" width="1.85546875" style="196" customWidth="1"/>
    <col min="4719" max="4721" width="1.140625" style="196"/>
    <col min="4722" max="4722" width="1.7109375" style="196" customWidth="1"/>
    <col min="4723" max="4881" width="1.140625" style="196"/>
    <col min="4882" max="4882" width="3.5703125" style="196" customWidth="1"/>
    <col min="4883" max="4884" width="1.140625" style="196"/>
    <col min="4885" max="4885" width="1.140625" style="196" customWidth="1"/>
    <col min="4886" max="4890" width="1.140625" style="196"/>
    <col min="4891" max="4891" width="3.85546875" style="196" customWidth="1"/>
    <col min="4892" max="4896" width="1.140625" style="196"/>
    <col min="4897" max="4897" width="3.140625" style="196" customWidth="1"/>
    <col min="4898" max="4968" width="1.140625" style="196"/>
    <col min="4969" max="4969" width="4.7109375" style="196" customWidth="1"/>
    <col min="4970" max="4973" width="1.140625" style="196"/>
    <col min="4974" max="4974" width="1.85546875" style="196" customWidth="1"/>
    <col min="4975" max="4977" width="1.140625" style="196"/>
    <col min="4978" max="4978" width="1.7109375" style="196" customWidth="1"/>
    <col min="4979" max="5137" width="1.140625" style="196"/>
    <col min="5138" max="5138" width="3.5703125" style="196" customWidth="1"/>
    <col min="5139" max="5140" width="1.140625" style="196"/>
    <col min="5141" max="5141" width="1.140625" style="196" customWidth="1"/>
    <col min="5142" max="5146" width="1.140625" style="196"/>
    <col min="5147" max="5147" width="3.85546875" style="196" customWidth="1"/>
    <col min="5148" max="5152" width="1.140625" style="196"/>
    <col min="5153" max="5153" width="3.140625" style="196" customWidth="1"/>
    <col min="5154" max="5224" width="1.140625" style="196"/>
    <col min="5225" max="5225" width="4.7109375" style="196" customWidth="1"/>
    <col min="5226" max="5229" width="1.140625" style="196"/>
    <col min="5230" max="5230" width="1.85546875" style="196" customWidth="1"/>
    <col min="5231" max="5233" width="1.140625" style="196"/>
    <col min="5234" max="5234" width="1.7109375" style="196" customWidth="1"/>
    <col min="5235" max="5393" width="1.140625" style="196"/>
    <col min="5394" max="5394" width="3.5703125" style="196" customWidth="1"/>
    <col min="5395" max="5396" width="1.140625" style="196"/>
    <col min="5397" max="5397" width="1.140625" style="196" customWidth="1"/>
    <col min="5398" max="5402" width="1.140625" style="196"/>
    <col min="5403" max="5403" width="3.85546875" style="196" customWidth="1"/>
    <col min="5404" max="5408" width="1.140625" style="196"/>
    <col min="5409" max="5409" width="3.140625" style="196" customWidth="1"/>
    <col min="5410" max="5480" width="1.140625" style="196"/>
    <col min="5481" max="5481" width="4.7109375" style="196" customWidth="1"/>
    <col min="5482" max="5485" width="1.140625" style="196"/>
    <col min="5486" max="5486" width="1.85546875" style="196" customWidth="1"/>
    <col min="5487" max="5489" width="1.140625" style="196"/>
    <col min="5490" max="5490" width="1.7109375" style="196" customWidth="1"/>
    <col min="5491" max="5649" width="1.140625" style="196"/>
    <col min="5650" max="5650" width="3.5703125" style="196" customWidth="1"/>
    <col min="5651" max="5652" width="1.140625" style="196"/>
    <col min="5653" max="5653" width="1.140625" style="196" customWidth="1"/>
    <col min="5654" max="5658" width="1.140625" style="196"/>
    <col min="5659" max="5659" width="3.85546875" style="196" customWidth="1"/>
    <col min="5660" max="5664" width="1.140625" style="196"/>
    <col min="5665" max="5665" width="3.140625" style="196" customWidth="1"/>
    <col min="5666" max="5736" width="1.140625" style="196"/>
    <col min="5737" max="5737" width="4.7109375" style="196" customWidth="1"/>
    <col min="5738" max="5741" width="1.140625" style="196"/>
    <col min="5742" max="5742" width="1.85546875" style="196" customWidth="1"/>
    <col min="5743" max="5745" width="1.140625" style="196"/>
    <col min="5746" max="5746" width="1.7109375" style="196" customWidth="1"/>
    <col min="5747" max="5905" width="1.140625" style="196"/>
    <col min="5906" max="5906" width="3.5703125" style="196" customWidth="1"/>
    <col min="5907" max="5908" width="1.140625" style="196"/>
    <col min="5909" max="5909" width="1.140625" style="196" customWidth="1"/>
    <col min="5910" max="5914" width="1.140625" style="196"/>
    <col min="5915" max="5915" width="3.85546875" style="196" customWidth="1"/>
    <col min="5916" max="5920" width="1.140625" style="196"/>
    <col min="5921" max="5921" width="3.140625" style="196" customWidth="1"/>
    <col min="5922" max="5992" width="1.140625" style="196"/>
    <col min="5993" max="5993" width="4.7109375" style="196" customWidth="1"/>
    <col min="5994" max="5997" width="1.140625" style="196"/>
    <col min="5998" max="5998" width="1.85546875" style="196" customWidth="1"/>
    <col min="5999" max="6001" width="1.140625" style="196"/>
    <col min="6002" max="6002" width="1.7109375" style="196" customWidth="1"/>
    <col min="6003" max="6161" width="1.140625" style="196"/>
    <col min="6162" max="6162" width="3.5703125" style="196" customWidth="1"/>
    <col min="6163" max="6164" width="1.140625" style="196"/>
    <col min="6165" max="6165" width="1.140625" style="196" customWidth="1"/>
    <col min="6166" max="6170" width="1.140625" style="196"/>
    <col min="6171" max="6171" width="3.85546875" style="196" customWidth="1"/>
    <col min="6172" max="6176" width="1.140625" style="196"/>
    <col min="6177" max="6177" width="3.140625" style="196" customWidth="1"/>
    <col min="6178" max="6248" width="1.140625" style="196"/>
    <col min="6249" max="6249" width="4.7109375" style="196" customWidth="1"/>
    <col min="6250" max="6253" width="1.140625" style="196"/>
    <col min="6254" max="6254" width="1.85546875" style="196" customWidth="1"/>
    <col min="6255" max="6257" width="1.140625" style="196"/>
    <col min="6258" max="6258" width="1.7109375" style="196" customWidth="1"/>
    <col min="6259" max="6417" width="1.140625" style="196"/>
    <col min="6418" max="6418" width="3.5703125" style="196" customWidth="1"/>
    <col min="6419" max="6420" width="1.140625" style="196"/>
    <col min="6421" max="6421" width="1.140625" style="196" customWidth="1"/>
    <col min="6422" max="6426" width="1.140625" style="196"/>
    <col min="6427" max="6427" width="3.85546875" style="196" customWidth="1"/>
    <col min="6428" max="6432" width="1.140625" style="196"/>
    <col min="6433" max="6433" width="3.140625" style="196" customWidth="1"/>
    <col min="6434" max="6504" width="1.140625" style="196"/>
    <col min="6505" max="6505" width="4.7109375" style="196" customWidth="1"/>
    <col min="6506" max="6509" width="1.140625" style="196"/>
    <col min="6510" max="6510" width="1.85546875" style="196" customWidth="1"/>
    <col min="6511" max="6513" width="1.140625" style="196"/>
    <col min="6514" max="6514" width="1.7109375" style="196" customWidth="1"/>
    <col min="6515" max="6673" width="1.140625" style="196"/>
    <col min="6674" max="6674" width="3.5703125" style="196" customWidth="1"/>
    <col min="6675" max="6676" width="1.140625" style="196"/>
    <col min="6677" max="6677" width="1.140625" style="196" customWidth="1"/>
    <col min="6678" max="6682" width="1.140625" style="196"/>
    <col min="6683" max="6683" width="3.85546875" style="196" customWidth="1"/>
    <col min="6684" max="6688" width="1.140625" style="196"/>
    <col min="6689" max="6689" width="3.140625" style="196" customWidth="1"/>
    <col min="6690" max="6760" width="1.140625" style="196"/>
    <col min="6761" max="6761" width="4.7109375" style="196" customWidth="1"/>
    <col min="6762" max="6765" width="1.140625" style="196"/>
    <col min="6766" max="6766" width="1.85546875" style="196" customWidth="1"/>
    <col min="6767" max="6769" width="1.140625" style="196"/>
    <col min="6770" max="6770" width="1.7109375" style="196" customWidth="1"/>
    <col min="6771" max="6929" width="1.140625" style="196"/>
    <col min="6930" max="6930" width="3.5703125" style="196" customWidth="1"/>
    <col min="6931" max="6932" width="1.140625" style="196"/>
    <col min="6933" max="6933" width="1.140625" style="196" customWidth="1"/>
    <col min="6934" max="6938" width="1.140625" style="196"/>
    <col min="6939" max="6939" width="3.85546875" style="196" customWidth="1"/>
    <col min="6940" max="6944" width="1.140625" style="196"/>
    <col min="6945" max="6945" width="3.140625" style="196" customWidth="1"/>
    <col min="6946" max="7016" width="1.140625" style="196"/>
    <col min="7017" max="7017" width="4.7109375" style="196" customWidth="1"/>
    <col min="7018" max="7021" width="1.140625" style="196"/>
    <col min="7022" max="7022" width="1.85546875" style="196" customWidth="1"/>
    <col min="7023" max="7025" width="1.140625" style="196"/>
    <col min="7026" max="7026" width="1.7109375" style="196" customWidth="1"/>
    <col min="7027" max="7185" width="1.140625" style="196"/>
    <col min="7186" max="7186" width="3.5703125" style="196" customWidth="1"/>
    <col min="7187" max="7188" width="1.140625" style="196"/>
    <col min="7189" max="7189" width="1.140625" style="196" customWidth="1"/>
    <col min="7190" max="7194" width="1.140625" style="196"/>
    <col min="7195" max="7195" width="3.85546875" style="196" customWidth="1"/>
    <col min="7196" max="7200" width="1.140625" style="196"/>
    <col min="7201" max="7201" width="3.140625" style="196" customWidth="1"/>
    <col min="7202" max="7272" width="1.140625" style="196"/>
    <col min="7273" max="7273" width="4.7109375" style="196" customWidth="1"/>
    <col min="7274" max="7277" width="1.140625" style="196"/>
    <col min="7278" max="7278" width="1.85546875" style="196" customWidth="1"/>
    <col min="7279" max="7281" width="1.140625" style="196"/>
    <col min="7282" max="7282" width="1.7109375" style="196" customWidth="1"/>
    <col min="7283" max="7441" width="1.140625" style="196"/>
    <col min="7442" max="7442" width="3.5703125" style="196" customWidth="1"/>
    <col min="7443" max="7444" width="1.140625" style="196"/>
    <col min="7445" max="7445" width="1.140625" style="196" customWidth="1"/>
    <col min="7446" max="7450" width="1.140625" style="196"/>
    <col min="7451" max="7451" width="3.85546875" style="196" customWidth="1"/>
    <col min="7452" max="7456" width="1.140625" style="196"/>
    <col min="7457" max="7457" width="3.140625" style="196" customWidth="1"/>
    <col min="7458" max="7528" width="1.140625" style="196"/>
    <col min="7529" max="7529" width="4.7109375" style="196" customWidth="1"/>
    <col min="7530" max="7533" width="1.140625" style="196"/>
    <col min="7534" max="7534" width="1.85546875" style="196" customWidth="1"/>
    <col min="7535" max="7537" width="1.140625" style="196"/>
    <col min="7538" max="7538" width="1.7109375" style="196" customWidth="1"/>
    <col min="7539" max="7697" width="1.140625" style="196"/>
    <col min="7698" max="7698" width="3.5703125" style="196" customWidth="1"/>
    <col min="7699" max="7700" width="1.140625" style="196"/>
    <col min="7701" max="7701" width="1.140625" style="196" customWidth="1"/>
    <col min="7702" max="7706" width="1.140625" style="196"/>
    <col min="7707" max="7707" width="3.85546875" style="196" customWidth="1"/>
    <col min="7708" max="7712" width="1.140625" style="196"/>
    <col min="7713" max="7713" width="3.140625" style="196" customWidth="1"/>
    <col min="7714" max="7784" width="1.140625" style="196"/>
    <col min="7785" max="7785" width="4.7109375" style="196" customWidth="1"/>
    <col min="7786" max="7789" width="1.140625" style="196"/>
    <col min="7790" max="7790" width="1.85546875" style="196" customWidth="1"/>
    <col min="7791" max="7793" width="1.140625" style="196"/>
    <col min="7794" max="7794" width="1.7109375" style="196" customWidth="1"/>
    <col min="7795" max="7953" width="1.140625" style="196"/>
    <col min="7954" max="7954" width="3.5703125" style="196" customWidth="1"/>
    <col min="7955" max="7956" width="1.140625" style="196"/>
    <col min="7957" max="7957" width="1.140625" style="196" customWidth="1"/>
    <col min="7958" max="7962" width="1.140625" style="196"/>
    <col min="7963" max="7963" width="3.85546875" style="196" customWidth="1"/>
    <col min="7964" max="7968" width="1.140625" style="196"/>
    <col min="7969" max="7969" width="3.140625" style="196" customWidth="1"/>
    <col min="7970" max="8040" width="1.140625" style="196"/>
    <col min="8041" max="8041" width="4.7109375" style="196" customWidth="1"/>
    <col min="8042" max="8045" width="1.140625" style="196"/>
    <col min="8046" max="8046" width="1.85546875" style="196" customWidth="1"/>
    <col min="8047" max="8049" width="1.140625" style="196"/>
    <col min="8050" max="8050" width="1.7109375" style="196" customWidth="1"/>
    <col min="8051" max="8209" width="1.140625" style="196"/>
    <col min="8210" max="8210" width="3.5703125" style="196" customWidth="1"/>
    <col min="8211" max="8212" width="1.140625" style="196"/>
    <col min="8213" max="8213" width="1.140625" style="196" customWidth="1"/>
    <col min="8214" max="8218" width="1.140625" style="196"/>
    <col min="8219" max="8219" width="3.85546875" style="196" customWidth="1"/>
    <col min="8220" max="8224" width="1.140625" style="196"/>
    <col min="8225" max="8225" width="3.140625" style="196" customWidth="1"/>
    <col min="8226" max="8296" width="1.140625" style="196"/>
    <col min="8297" max="8297" width="4.7109375" style="196" customWidth="1"/>
    <col min="8298" max="8301" width="1.140625" style="196"/>
    <col min="8302" max="8302" width="1.85546875" style="196" customWidth="1"/>
    <col min="8303" max="8305" width="1.140625" style="196"/>
    <col min="8306" max="8306" width="1.7109375" style="196" customWidth="1"/>
    <col min="8307" max="8465" width="1.140625" style="196"/>
    <col min="8466" max="8466" width="3.5703125" style="196" customWidth="1"/>
    <col min="8467" max="8468" width="1.140625" style="196"/>
    <col min="8469" max="8469" width="1.140625" style="196" customWidth="1"/>
    <col min="8470" max="8474" width="1.140625" style="196"/>
    <col min="8475" max="8475" width="3.85546875" style="196" customWidth="1"/>
    <col min="8476" max="8480" width="1.140625" style="196"/>
    <col min="8481" max="8481" width="3.140625" style="196" customWidth="1"/>
    <col min="8482" max="8552" width="1.140625" style="196"/>
    <col min="8553" max="8553" width="4.7109375" style="196" customWidth="1"/>
    <col min="8554" max="8557" width="1.140625" style="196"/>
    <col min="8558" max="8558" width="1.85546875" style="196" customWidth="1"/>
    <col min="8559" max="8561" width="1.140625" style="196"/>
    <col min="8562" max="8562" width="1.7109375" style="196" customWidth="1"/>
    <col min="8563" max="8721" width="1.140625" style="196"/>
    <col min="8722" max="8722" width="3.5703125" style="196" customWidth="1"/>
    <col min="8723" max="8724" width="1.140625" style="196"/>
    <col min="8725" max="8725" width="1.140625" style="196" customWidth="1"/>
    <col min="8726" max="8730" width="1.140625" style="196"/>
    <col min="8731" max="8731" width="3.85546875" style="196" customWidth="1"/>
    <col min="8732" max="8736" width="1.140625" style="196"/>
    <col min="8737" max="8737" width="3.140625" style="196" customWidth="1"/>
    <col min="8738" max="8808" width="1.140625" style="196"/>
    <col min="8809" max="8809" width="4.7109375" style="196" customWidth="1"/>
    <col min="8810" max="8813" width="1.140625" style="196"/>
    <col min="8814" max="8814" width="1.85546875" style="196" customWidth="1"/>
    <col min="8815" max="8817" width="1.140625" style="196"/>
    <col min="8818" max="8818" width="1.7109375" style="196" customWidth="1"/>
    <col min="8819" max="8977" width="1.140625" style="196"/>
    <col min="8978" max="8978" width="3.5703125" style="196" customWidth="1"/>
    <col min="8979" max="8980" width="1.140625" style="196"/>
    <col min="8981" max="8981" width="1.140625" style="196" customWidth="1"/>
    <col min="8982" max="8986" width="1.140625" style="196"/>
    <col min="8987" max="8987" width="3.85546875" style="196" customWidth="1"/>
    <col min="8988" max="8992" width="1.140625" style="196"/>
    <col min="8993" max="8993" width="3.140625" style="196" customWidth="1"/>
    <col min="8994" max="9064" width="1.140625" style="196"/>
    <col min="9065" max="9065" width="4.7109375" style="196" customWidth="1"/>
    <col min="9066" max="9069" width="1.140625" style="196"/>
    <col min="9070" max="9070" width="1.85546875" style="196" customWidth="1"/>
    <col min="9071" max="9073" width="1.140625" style="196"/>
    <col min="9074" max="9074" width="1.7109375" style="196" customWidth="1"/>
    <col min="9075" max="9233" width="1.140625" style="196"/>
    <col min="9234" max="9234" width="3.5703125" style="196" customWidth="1"/>
    <col min="9235" max="9236" width="1.140625" style="196"/>
    <col min="9237" max="9237" width="1.140625" style="196" customWidth="1"/>
    <col min="9238" max="9242" width="1.140625" style="196"/>
    <col min="9243" max="9243" width="3.85546875" style="196" customWidth="1"/>
    <col min="9244" max="9248" width="1.140625" style="196"/>
    <col min="9249" max="9249" width="3.140625" style="196" customWidth="1"/>
    <col min="9250" max="9320" width="1.140625" style="196"/>
    <col min="9321" max="9321" width="4.7109375" style="196" customWidth="1"/>
    <col min="9322" max="9325" width="1.140625" style="196"/>
    <col min="9326" max="9326" width="1.85546875" style="196" customWidth="1"/>
    <col min="9327" max="9329" width="1.140625" style="196"/>
    <col min="9330" max="9330" width="1.7109375" style="196" customWidth="1"/>
    <col min="9331" max="9489" width="1.140625" style="196"/>
    <col min="9490" max="9490" width="3.5703125" style="196" customWidth="1"/>
    <col min="9491" max="9492" width="1.140625" style="196"/>
    <col min="9493" max="9493" width="1.140625" style="196" customWidth="1"/>
    <col min="9494" max="9498" width="1.140625" style="196"/>
    <col min="9499" max="9499" width="3.85546875" style="196" customWidth="1"/>
    <col min="9500" max="9504" width="1.140625" style="196"/>
    <col min="9505" max="9505" width="3.140625" style="196" customWidth="1"/>
    <col min="9506" max="9576" width="1.140625" style="196"/>
    <col min="9577" max="9577" width="4.7109375" style="196" customWidth="1"/>
    <col min="9578" max="9581" width="1.140625" style="196"/>
    <col min="9582" max="9582" width="1.85546875" style="196" customWidth="1"/>
    <col min="9583" max="9585" width="1.140625" style="196"/>
    <col min="9586" max="9586" width="1.7109375" style="196" customWidth="1"/>
    <col min="9587" max="9745" width="1.140625" style="196"/>
    <col min="9746" max="9746" width="3.5703125" style="196" customWidth="1"/>
    <col min="9747" max="9748" width="1.140625" style="196"/>
    <col min="9749" max="9749" width="1.140625" style="196" customWidth="1"/>
    <col min="9750" max="9754" width="1.140625" style="196"/>
    <col min="9755" max="9755" width="3.85546875" style="196" customWidth="1"/>
    <col min="9756" max="9760" width="1.140625" style="196"/>
    <col min="9761" max="9761" width="3.140625" style="196" customWidth="1"/>
    <col min="9762" max="9832" width="1.140625" style="196"/>
    <col min="9833" max="9833" width="4.7109375" style="196" customWidth="1"/>
    <col min="9834" max="9837" width="1.140625" style="196"/>
    <col min="9838" max="9838" width="1.85546875" style="196" customWidth="1"/>
    <col min="9839" max="9841" width="1.140625" style="196"/>
    <col min="9842" max="9842" width="1.7109375" style="196" customWidth="1"/>
    <col min="9843" max="10001" width="1.140625" style="196"/>
    <col min="10002" max="10002" width="3.5703125" style="196" customWidth="1"/>
    <col min="10003" max="10004" width="1.140625" style="196"/>
    <col min="10005" max="10005" width="1.140625" style="196" customWidth="1"/>
    <col min="10006" max="10010" width="1.140625" style="196"/>
    <col min="10011" max="10011" width="3.85546875" style="196" customWidth="1"/>
    <col min="10012" max="10016" width="1.140625" style="196"/>
    <col min="10017" max="10017" width="3.140625" style="196" customWidth="1"/>
    <col min="10018" max="10088" width="1.140625" style="196"/>
    <col min="10089" max="10089" width="4.7109375" style="196" customWidth="1"/>
    <col min="10090" max="10093" width="1.140625" style="196"/>
    <col min="10094" max="10094" width="1.85546875" style="196" customWidth="1"/>
    <col min="10095" max="10097" width="1.140625" style="196"/>
    <col min="10098" max="10098" width="1.7109375" style="196" customWidth="1"/>
    <col min="10099" max="10257" width="1.140625" style="196"/>
    <col min="10258" max="10258" width="3.5703125" style="196" customWidth="1"/>
    <col min="10259" max="10260" width="1.140625" style="196"/>
    <col min="10261" max="10261" width="1.140625" style="196" customWidth="1"/>
    <col min="10262" max="10266" width="1.140625" style="196"/>
    <col min="10267" max="10267" width="3.85546875" style="196" customWidth="1"/>
    <col min="10268" max="10272" width="1.140625" style="196"/>
    <col min="10273" max="10273" width="3.140625" style="196" customWidth="1"/>
    <col min="10274" max="10344" width="1.140625" style="196"/>
    <col min="10345" max="10345" width="4.7109375" style="196" customWidth="1"/>
    <col min="10346" max="10349" width="1.140625" style="196"/>
    <col min="10350" max="10350" width="1.85546875" style="196" customWidth="1"/>
    <col min="10351" max="10353" width="1.140625" style="196"/>
    <col min="10354" max="10354" width="1.7109375" style="196" customWidth="1"/>
    <col min="10355" max="10513" width="1.140625" style="196"/>
    <col min="10514" max="10514" width="3.5703125" style="196" customWidth="1"/>
    <col min="10515" max="10516" width="1.140625" style="196"/>
    <col min="10517" max="10517" width="1.140625" style="196" customWidth="1"/>
    <col min="10518" max="10522" width="1.140625" style="196"/>
    <col min="10523" max="10523" width="3.85546875" style="196" customWidth="1"/>
    <col min="10524" max="10528" width="1.140625" style="196"/>
    <col min="10529" max="10529" width="3.140625" style="196" customWidth="1"/>
    <col min="10530" max="10600" width="1.140625" style="196"/>
    <col min="10601" max="10601" width="4.7109375" style="196" customWidth="1"/>
    <col min="10602" max="10605" width="1.140625" style="196"/>
    <col min="10606" max="10606" width="1.85546875" style="196" customWidth="1"/>
    <col min="10607" max="10609" width="1.140625" style="196"/>
    <col min="10610" max="10610" width="1.7109375" style="196" customWidth="1"/>
    <col min="10611" max="10769" width="1.140625" style="196"/>
    <col min="10770" max="10770" width="3.5703125" style="196" customWidth="1"/>
    <col min="10771" max="10772" width="1.140625" style="196"/>
    <col min="10773" max="10773" width="1.140625" style="196" customWidth="1"/>
    <col min="10774" max="10778" width="1.140625" style="196"/>
    <col min="10779" max="10779" width="3.85546875" style="196" customWidth="1"/>
    <col min="10780" max="10784" width="1.140625" style="196"/>
    <col min="10785" max="10785" width="3.140625" style="196" customWidth="1"/>
    <col min="10786" max="10856" width="1.140625" style="196"/>
    <col min="10857" max="10857" width="4.7109375" style="196" customWidth="1"/>
    <col min="10858" max="10861" width="1.140625" style="196"/>
    <col min="10862" max="10862" width="1.85546875" style="196" customWidth="1"/>
    <col min="10863" max="10865" width="1.140625" style="196"/>
    <col min="10866" max="10866" width="1.7109375" style="196" customWidth="1"/>
    <col min="10867" max="11025" width="1.140625" style="196"/>
    <col min="11026" max="11026" width="3.5703125" style="196" customWidth="1"/>
    <col min="11027" max="11028" width="1.140625" style="196"/>
    <col min="11029" max="11029" width="1.140625" style="196" customWidth="1"/>
    <col min="11030" max="11034" width="1.140625" style="196"/>
    <col min="11035" max="11035" width="3.85546875" style="196" customWidth="1"/>
    <col min="11036" max="11040" width="1.140625" style="196"/>
    <col min="11041" max="11041" width="3.140625" style="196" customWidth="1"/>
    <col min="11042" max="11112" width="1.140625" style="196"/>
    <col min="11113" max="11113" width="4.7109375" style="196" customWidth="1"/>
    <col min="11114" max="11117" width="1.140625" style="196"/>
    <col min="11118" max="11118" width="1.85546875" style="196" customWidth="1"/>
    <col min="11119" max="11121" width="1.140625" style="196"/>
    <col min="11122" max="11122" width="1.7109375" style="196" customWidth="1"/>
    <col min="11123" max="11281" width="1.140625" style="196"/>
    <col min="11282" max="11282" width="3.5703125" style="196" customWidth="1"/>
    <col min="11283" max="11284" width="1.140625" style="196"/>
    <col min="11285" max="11285" width="1.140625" style="196" customWidth="1"/>
    <col min="11286" max="11290" width="1.140625" style="196"/>
    <col min="11291" max="11291" width="3.85546875" style="196" customWidth="1"/>
    <col min="11292" max="11296" width="1.140625" style="196"/>
    <col min="11297" max="11297" width="3.140625" style="196" customWidth="1"/>
    <col min="11298" max="11368" width="1.140625" style="196"/>
    <col min="11369" max="11369" width="4.7109375" style="196" customWidth="1"/>
    <col min="11370" max="11373" width="1.140625" style="196"/>
    <col min="11374" max="11374" width="1.85546875" style="196" customWidth="1"/>
    <col min="11375" max="11377" width="1.140625" style="196"/>
    <col min="11378" max="11378" width="1.7109375" style="196" customWidth="1"/>
    <col min="11379" max="11537" width="1.140625" style="196"/>
    <col min="11538" max="11538" width="3.5703125" style="196" customWidth="1"/>
    <col min="11539" max="11540" width="1.140625" style="196"/>
    <col min="11541" max="11541" width="1.140625" style="196" customWidth="1"/>
    <col min="11542" max="11546" width="1.140625" style="196"/>
    <col min="11547" max="11547" width="3.85546875" style="196" customWidth="1"/>
    <col min="11548" max="11552" width="1.140625" style="196"/>
    <col min="11553" max="11553" width="3.140625" style="196" customWidth="1"/>
    <col min="11554" max="11624" width="1.140625" style="196"/>
    <col min="11625" max="11625" width="4.7109375" style="196" customWidth="1"/>
    <col min="11626" max="11629" width="1.140625" style="196"/>
    <col min="11630" max="11630" width="1.85546875" style="196" customWidth="1"/>
    <col min="11631" max="11633" width="1.140625" style="196"/>
    <col min="11634" max="11634" width="1.7109375" style="196" customWidth="1"/>
    <col min="11635" max="11793" width="1.140625" style="196"/>
    <col min="11794" max="11794" width="3.5703125" style="196" customWidth="1"/>
    <col min="11795" max="11796" width="1.140625" style="196"/>
    <col min="11797" max="11797" width="1.140625" style="196" customWidth="1"/>
    <col min="11798" max="11802" width="1.140625" style="196"/>
    <col min="11803" max="11803" width="3.85546875" style="196" customWidth="1"/>
    <col min="11804" max="11808" width="1.140625" style="196"/>
    <col min="11809" max="11809" width="3.140625" style="196" customWidth="1"/>
    <col min="11810" max="11880" width="1.140625" style="196"/>
    <col min="11881" max="11881" width="4.7109375" style="196" customWidth="1"/>
    <col min="11882" max="11885" width="1.140625" style="196"/>
    <col min="11886" max="11886" width="1.85546875" style="196" customWidth="1"/>
    <col min="11887" max="11889" width="1.140625" style="196"/>
    <col min="11890" max="11890" width="1.7109375" style="196" customWidth="1"/>
    <col min="11891" max="12049" width="1.140625" style="196"/>
    <col min="12050" max="12050" width="3.5703125" style="196" customWidth="1"/>
    <col min="12051" max="12052" width="1.140625" style="196"/>
    <col min="12053" max="12053" width="1.140625" style="196" customWidth="1"/>
    <col min="12054" max="12058" width="1.140625" style="196"/>
    <col min="12059" max="12059" width="3.85546875" style="196" customWidth="1"/>
    <col min="12060" max="12064" width="1.140625" style="196"/>
    <col min="12065" max="12065" width="3.140625" style="196" customWidth="1"/>
    <col min="12066" max="12136" width="1.140625" style="196"/>
    <col min="12137" max="12137" width="4.7109375" style="196" customWidth="1"/>
    <col min="12138" max="12141" width="1.140625" style="196"/>
    <col min="12142" max="12142" width="1.85546875" style="196" customWidth="1"/>
    <col min="12143" max="12145" width="1.140625" style="196"/>
    <col min="12146" max="12146" width="1.7109375" style="196" customWidth="1"/>
    <col min="12147" max="12305" width="1.140625" style="196"/>
    <col min="12306" max="12306" width="3.5703125" style="196" customWidth="1"/>
    <col min="12307" max="12308" width="1.140625" style="196"/>
    <col min="12309" max="12309" width="1.140625" style="196" customWidth="1"/>
    <col min="12310" max="12314" width="1.140625" style="196"/>
    <col min="12315" max="12315" width="3.85546875" style="196" customWidth="1"/>
    <col min="12316" max="12320" width="1.140625" style="196"/>
    <col min="12321" max="12321" width="3.140625" style="196" customWidth="1"/>
    <col min="12322" max="12392" width="1.140625" style="196"/>
    <col min="12393" max="12393" width="4.7109375" style="196" customWidth="1"/>
    <col min="12394" max="12397" width="1.140625" style="196"/>
    <col min="12398" max="12398" width="1.85546875" style="196" customWidth="1"/>
    <col min="12399" max="12401" width="1.140625" style="196"/>
    <col min="12402" max="12402" width="1.7109375" style="196" customWidth="1"/>
    <col min="12403" max="12561" width="1.140625" style="196"/>
    <col min="12562" max="12562" width="3.5703125" style="196" customWidth="1"/>
    <col min="12563" max="12564" width="1.140625" style="196"/>
    <col min="12565" max="12565" width="1.140625" style="196" customWidth="1"/>
    <col min="12566" max="12570" width="1.140625" style="196"/>
    <col min="12571" max="12571" width="3.85546875" style="196" customWidth="1"/>
    <col min="12572" max="12576" width="1.140625" style="196"/>
    <col min="12577" max="12577" width="3.140625" style="196" customWidth="1"/>
    <col min="12578" max="12648" width="1.140625" style="196"/>
    <col min="12649" max="12649" width="4.7109375" style="196" customWidth="1"/>
    <col min="12650" max="12653" width="1.140625" style="196"/>
    <col min="12654" max="12654" width="1.85546875" style="196" customWidth="1"/>
    <col min="12655" max="12657" width="1.140625" style="196"/>
    <col min="12658" max="12658" width="1.7109375" style="196" customWidth="1"/>
    <col min="12659" max="12817" width="1.140625" style="196"/>
    <col min="12818" max="12818" width="3.5703125" style="196" customWidth="1"/>
    <col min="12819" max="12820" width="1.140625" style="196"/>
    <col min="12821" max="12821" width="1.140625" style="196" customWidth="1"/>
    <col min="12822" max="12826" width="1.140625" style="196"/>
    <col min="12827" max="12827" width="3.85546875" style="196" customWidth="1"/>
    <col min="12828" max="12832" width="1.140625" style="196"/>
    <col min="12833" max="12833" width="3.140625" style="196" customWidth="1"/>
    <col min="12834" max="12904" width="1.140625" style="196"/>
    <col min="12905" max="12905" width="4.7109375" style="196" customWidth="1"/>
    <col min="12906" max="12909" width="1.140625" style="196"/>
    <col min="12910" max="12910" width="1.85546875" style="196" customWidth="1"/>
    <col min="12911" max="12913" width="1.140625" style="196"/>
    <col min="12914" max="12914" width="1.7109375" style="196" customWidth="1"/>
    <col min="12915" max="13073" width="1.140625" style="196"/>
    <col min="13074" max="13074" width="3.5703125" style="196" customWidth="1"/>
    <col min="13075" max="13076" width="1.140625" style="196"/>
    <col min="13077" max="13077" width="1.140625" style="196" customWidth="1"/>
    <col min="13078" max="13082" width="1.140625" style="196"/>
    <col min="13083" max="13083" width="3.85546875" style="196" customWidth="1"/>
    <col min="13084" max="13088" width="1.140625" style="196"/>
    <col min="13089" max="13089" width="3.140625" style="196" customWidth="1"/>
    <col min="13090" max="13160" width="1.140625" style="196"/>
    <col min="13161" max="13161" width="4.7109375" style="196" customWidth="1"/>
    <col min="13162" max="13165" width="1.140625" style="196"/>
    <col min="13166" max="13166" width="1.85546875" style="196" customWidth="1"/>
    <col min="13167" max="13169" width="1.140625" style="196"/>
    <col min="13170" max="13170" width="1.7109375" style="196" customWidth="1"/>
    <col min="13171" max="13329" width="1.140625" style="196"/>
    <col min="13330" max="13330" width="3.5703125" style="196" customWidth="1"/>
    <col min="13331" max="13332" width="1.140625" style="196"/>
    <col min="13333" max="13333" width="1.140625" style="196" customWidth="1"/>
    <col min="13334" max="13338" width="1.140625" style="196"/>
    <col min="13339" max="13339" width="3.85546875" style="196" customWidth="1"/>
    <col min="13340" max="13344" width="1.140625" style="196"/>
    <col min="13345" max="13345" width="3.140625" style="196" customWidth="1"/>
    <col min="13346" max="13416" width="1.140625" style="196"/>
    <col min="13417" max="13417" width="4.7109375" style="196" customWidth="1"/>
    <col min="13418" max="13421" width="1.140625" style="196"/>
    <col min="13422" max="13422" width="1.85546875" style="196" customWidth="1"/>
    <col min="13423" max="13425" width="1.140625" style="196"/>
    <col min="13426" max="13426" width="1.7109375" style="196" customWidth="1"/>
    <col min="13427" max="13585" width="1.140625" style="196"/>
    <col min="13586" max="13586" width="3.5703125" style="196" customWidth="1"/>
    <col min="13587" max="13588" width="1.140625" style="196"/>
    <col min="13589" max="13589" width="1.140625" style="196" customWidth="1"/>
    <col min="13590" max="13594" width="1.140625" style="196"/>
    <col min="13595" max="13595" width="3.85546875" style="196" customWidth="1"/>
    <col min="13596" max="13600" width="1.140625" style="196"/>
    <col min="13601" max="13601" width="3.140625" style="196" customWidth="1"/>
    <col min="13602" max="13672" width="1.140625" style="196"/>
    <col min="13673" max="13673" width="4.7109375" style="196" customWidth="1"/>
    <col min="13674" max="13677" width="1.140625" style="196"/>
    <col min="13678" max="13678" width="1.85546875" style="196" customWidth="1"/>
    <col min="13679" max="13681" width="1.140625" style="196"/>
    <col min="13682" max="13682" width="1.7109375" style="196" customWidth="1"/>
    <col min="13683" max="13841" width="1.140625" style="196"/>
    <col min="13842" max="13842" width="3.5703125" style="196" customWidth="1"/>
    <col min="13843" max="13844" width="1.140625" style="196"/>
    <col min="13845" max="13845" width="1.140625" style="196" customWidth="1"/>
    <col min="13846" max="13850" width="1.140625" style="196"/>
    <col min="13851" max="13851" width="3.85546875" style="196" customWidth="1"/>
    <col min="13852" max="13856" width="1.140625" style="196"/>
    <col min="13857" max="13857" width="3.140625" style="196" customWidth="1"/>
    <col min="13858" max="13928" width="1.140625" style="196"/>
    <col min="13929" max="13929" width="4.7109375" style="196" customWidth="1"/>
    <col min="13930" max="13933" width="1.140625" style="196"/>
    <col min="13934" max="13934" width="1.85546875" style="196" customWidth="1"/>
    <col min="13935" max="13937" width="1.140625" style="196"/>
    <col min="13938" max="13938" width="1.7109375" style="196" customWidth="1"/>
    <col min="13939" max="14097" width="1.140625" style="196"/>
    <col min="14098" max="14098" width="3.5703125" style="196" customWidth="1"/>
    <col min="14099" max="14100" width="1.140625" style="196"/>
    <col min="14101" max="14101" width="1.140625" style="196" customWidth="1"/>
    <col min="14102" max="14106" width="1.140625" style="196"/>
    <col min="14107" max="14107" width="3.85546875" style="196" customWidth="1"/>
    <col min="14108" max="14112" width="1.140625" style="196"/>
    <col min="14113" max="14113" width="3.140625" style="196" customWidth="1"/>
    <col min="14114" max="14184" width="1.140625" style="196"/>
    <col min="14185" max="14185" width="4.7109375" style="196" customWidth="1"/>
    <col min="14186" max="14189" width="1.140625" style="196"/>
    <col min="14190" max="14190" width="1.85546875" style="196" customWidth="1"/>
    <col min="14191" max="14193" width="1.140625" style="196"/>
    <col min="14194" max="14194" width="1.7109375" style="196" customWidth="1"/>
    <col min="14195" max="14353" width="1.140625" style="196"/>
    <col min="14354" max="14354" width="3.5703125" style="196" customWidth="1"/>
    <col min="14355" max="14356" width="1.140625" style="196"/>
    <col min="14357" max="14357" width="1.140625" style="196" customWidth="1"/>
    <col min="14358" max="14362" width="1.140625" style="196"/>
    <col min="14363" max="14363" width="3.85546875" style="196" customWidth="1"/>
    <col min="14364" max="14368" width="1.140625" style="196"/>
    <col min="14369" max="14369" width="3.140625" style="196" customWidth="1"/>
    <col min="14370" max="14440" width="1.140625" style="196"/>
    <col min="14441" max="14441" width="4.7109375" style="196" customWidth="1"/>
    <col min="14442" max="14445" width="1.140625" style="196"/>
    <col min="14446" max="14446" width="1.85546875" style="196" customWidth="1"/>
    <col min="14447" max="14449" width="1.140625" style="196"/>
    <col min="14450" max="14450" width="1.7109375" style="196" customWidth="1"/>
    <col min="14451" max="14609" width="1.140625" style="196"/>
    <col min="14610" max="14610" width="3.5703125" style="196" customWidth="1"/>
    <col min="14611" max="14612" width="1.140625" style="196"/>
    <col min="14613" max="14613" width="1.140625" style="196" customWidth="1"/>
    <col min="14614" max="14618" width="1.140625" style="196"/>
    <col min="14619" max="14619" width="3.85546875" style="196" customWidth="1"/>
    <col min="14620" max="14624" width="1.140625" style="196"/>
    <col min="14625" max="14625" width="3.140625" style="196" customWidth="1"/>
    <col min="14626" max="14696" width="1.140625" style="196"/>
    <col min="14697" max="14697" width="4.7109375" style="196" customWidth="1"/>
    <col min="14698" max="14701" width="1.140625" style="196"/>
    <col min="14702" max="14702" width="1.85546875" style="196" customWidth="1"/>
    <col min="14703" max="14705" width="1.140625" style="196"/>
    <col min="14706" max="14706" width="1.7109375" style="196" customWidth="1"/>
    <col min="14707" max="14865" width="1.140625" style="196"/>
    <col min="14866" max="14866" width="3.5703125" style="196" customWidth="1"/>
    <col min="14867" max="14868" width="1.140625" style="196"/>
    <col min="14869" max="14869" width="1.140625" style="196" customWidth="1"/>
    <col min="14870" max="14874" width="1.140625" style="196"/>
    <col min="14875" max="14875" width="3.85546875" style="196" customWidth="1"/>
    <col min="14876" max="14880" width="1.140625" style="196"/>
    <col min="14881" max="14881" width="3.140625" style="196" customWidth="1"/>
    <col min="14882" max="14952" width="1.140625" style="196"/>
    <col min="14953" max="14953" width="4.7109375" style="196" customWidth="1"/>
    <col min="14954" max="14957" width="1.140625" style="196"/>
    <col min="14958" max="14958" width="1.85546875" style="196" customWidth="1"/>
    <col min="14959" max="14961" width="1.140625" style="196"/>
    <col min="14962" max="14962" width="1.7109375" style="196" customWidth="1"/>
    <col min="14963" max="15121" width="1.140625" style="196"/>
    <col min="15122" max="15122" width="3.5703125" style="196" customWidth="1"/>
    <col min="15123" max="15124" width="1.140625" style="196"/>
    <col min="15125" max="15125" width="1.140625" style="196" customWidth="1"/>
    <col min="15126" max="15130" width="1.140625" style="196"/>
    <col min="15131" max="15131" width="3.85546875" style="196" customWidth="1"/>
    <col min="15132" max="15136" width="1.140625" style="196"/>
    <col min="15137" max="15137" width="3.140625" style="196" customWidth="1"/>
    <col min="15138" max="15208" width="1.140625" style="196"/>
    <col min="15209" max="15209" width="4.7109375" style="196" customWidth="1"/>
    <col min="15210" max="15213" width="1.140625" style="196"/>
    <col min="15214" max="15214" width="1.85546875" style="196" customWidth="1"/>
    <col min="15215" max="15217" width="1.140625" style="196"/>
    <col min="15218" max="15218" width="1.7109375" style="196" customWidth="1"/>
    <col min="15219" max="15377" width="1.140625" style="196"/>
    <col min="15378" max="15378" width="3.5703125" style="196" customWidth="1"/>
    <col min="15379" max="15380" width="1.140625" style="196"/>
    <col min="15381" max="15381" width="1.140625" style="196" customWidth="1"/>
    <col min="15382" max="15386" width="1.140625" style="196"/>
    <col min="15387" max="15387" width="3.85546875" style="196" customWidth="1"/>
    <col min="15388" max="15392" width="1.140625" style="196"/>
    <col min="15393" max="15393" width="3.140625" style="196" customWidth="1"/>
    <col min="15394" max="15464" width="1.140625" style="196"/>
    <col min="15465" max="15465" width="4.7109375" style="196" customWidth="1"/>
    <col min="15466" max="15469" width="1.140625" style="196"/>
    <col min="15470" max="15470" width="1.85546875" style="196" customWidth="1"/>
    <col min="15471" max="15473" width="1.140625" style="196"/>
    <col min="15474" max="15474" width="1.7109375" style="196" customWidth="1"/>
    <col min="15475" max="15633" width="1.140625" style="196"/>
    <col min="15634" max="15634" width="3.5703125" style="196" customWidth="1"/>
    <col min="15635" max="15636" width="1.140625" style="196"/>
    <col min="15637" max="15637" width="1.140625" style="196" customWidth="1"/>
    <col min="15638" max="15642" width="1.140625" style="196"/>
    <col min="15643" max="15643" width="3.85546875" style="196" customWidth="1"/>
    <col min="15644" max="15648" width="1.140625" style="196"/>
    <col min="15649" max="15649" width="3.140625" style="196" customWidth="1"/>
    <col min="15650" max="15720" width="1.140625" style="196"/>
    <col min="15721" max="15721" width="4.7109375" style="196" customWidth="1"/>
    <col min="15722" max="15725" width="1.140625" style="196"/>
    <col min="15726" max="15726" width="1.85546875" style="196" customWidth="1"/>
    <col min="15727" max="15729" width="1.140625" style="196"/>
    <col min="15730" max="15730" width="1.7109375" style="196" customWidth="1"/>
    <col min="15731" max="15889" width="1.140625" style="196"/>
    <col min="15890" max="15890" width="3.5703125" style="196" customWidth="1"/>
    <col min="15891" max="15892" width="1.140625" style="196"/>
    <col min="15893" max="15893" width="1.140625" style="196" customWidth="1"/>
    <col min="15894" max="15898" width="1.140625" style="196"/>
    <col min="15899" max="15899" width="3.85546875" style="196" customWidth="1"/>
    <col min="15900" max="15904" width="1.140625" style="196"/>
    <col min="15905" max="15905" width="3.140625" style="196" customWidth="1"/>
    <col min="15906" max="15976" width="1.140625" style="196"/>
    <col min="15977" max="15977" width="4.7109375" style="196" customWidth="1"/>
    <col min="15978" max="15981" width="1.140625" style="196"/>
    <col min="15982" max="15982" width="1.85546875" style="196" customWidth="1"/>
    <col min="15983" max="15985" width="1.140625" style="196"/>
    <col min="15986" max="15986" width="1.7109375" style="196" customWidth="1"/>
    <col min="15987" max="16145" width="1.140625" style="196"/>
    <col min="16146" max="16146" width="3.5703125" style="196" customWidth="1"/>
    <col min="16147" max="16148" width="1.140625" style="196"/>
    <col min="16149" max="16149" width="1.140625" style="196" customWidth="1"/>
    <col min="16150" max="16154" width="1.140625" style="196"/>
    <col min="16155" max="16155" width="3.85546875" style="196" customWidth="1"/>
    <col min="16156" max="16160" width="1.140625" style="196"/>
    <col min="16161" max="16161" width="3.140625" style="196" customWidth="1"/>
    <col min="16162" max="16232" width="1.140625" style="196"/>
    <col min="16233" max="16233" width="4.7109375" style="196" customWidth="1"/>
    <col min="16234" max="16237" width="1.140625" style="196"/>
    <col min="16238" max="16238" width="1.85546875" style="196" customWidth="1"/>
    <col min="16239" max="16241" width="1.140625" style="196"/>
    <col min="16242" max="16242" width="1.7109375" style="196" customWidth="1"/>
    <col min="16243" max="16384" width="1.140625" style="196"/>
  </cols>
  <sheetData>
    <row r="1" spans="1:123" s="193" customFormat="1" ht="11.25" customHeight="1">
      <c r="A1" s="637" t="s">
        <v>561</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9"/>
      <c r="AP1" s="637" t="s">
        <v>562</v>
      </c>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R1" s="638"/>
      <c r="BS1" s="638"/>
      <c r="BT1" s="638"/>
      <c r="BU1" s="638"/>
      <c r="BV1" s="638"/>
      <c r="BW1" s="638"/>
      <c r="BX1" s="638"/>
      <c r="BY1" s="638"/>
      <c r="BZ1" s="638"/>
      <c r="CA1" s="638"/>
      <c r="CB1" s="638"/>
      <c r="CC1" s="638"/>
      <c r="CD1" s="638"/>
      <c r="CE1" s="638"/>
      <c r="CF1" s="638"/>
      <c r="CG1" s="638"/>
      <c r="CH1" s="638"/>
      <c r="CI1" s="638"/>
      <c r="CJ1" s="638"/>
      <c r="CK1" s="638"/>
      <c r="CL1" s="638"/>
      <c r="CM1" s="638"/>
      <c r="CN1" s="638"/>
      <c r="CO1" s="638"/>
      <c r="CP1" s="638"/>
      <c r="CQ1" s="638"/>
      <c r="CR1" s="638"/>
      <c r="CS1" s="638"/>
      <c r="CT1" s="638"/>
      <c r="CU1" s="638"/>
      <c r="CV1" s="638"/>
      <c r="CW1" s="639"/>
      <c r="CX1" s="609" t="s">
        <v>563</v>
      </c>
      <c r="CY1" s="608"/>
      <c r="CZ1" s="608"/>
      <c r="DA1" s="608"/>
      <c r="DB1" s="611" t="s">
        <v>564</v>
      </c>
      <c r="DC1" s="611"/>
      <c r="DD1" s="611"/>
      <c r="DE1" s="611"/>
      <c r="DF1" s="611"/>
      <c r="DG1" s="611"/>
      <c r="DH1" s="611"/>
      <c r="DI1" s="611"/>
      <c r="DJ1" s="611"/>
      <c r="DK1" s="611"/>
      <c r="DL1" s="611"/>
      <c r="DM1" s="611"/>
      <c r="DN1" s="612"/>
      <c r="DO1" s="609" t="s">
        <v>565</v>
      </c>
      <c r="DP1" s="608"/>
      <c r="DQ1" s="608"/>
      <c r="DR1" s="608"/>
      <c r="DS1" s="608"/>
    </row>
    <row r="2" spans="1:123" s="193" customFormat="1" ht="11.25" customHeight="1">
      <c r="A2" s="609" t="s">
        <v>566</v>
      </c>
      <c r="B2" s="609"/>
      <c r="C2" s="609"/>
      <c r="D2" s="609"/>
      <c r="E2" s="608" t="s">
        <v>567</v>
      </c>
      <c r="F2" s="608"/>
      <c r="G2" s="608"/>
      <c r="H2" s="608"/>
      <c r="I2" s="608" t="s">
        <v>568</v>
      </c>
      <c r="J2" s="608"/>
      <c r="K2" s="608"/>
      <c r="L2" s="608"/>
      <c r="M2" s="609" t="s">
        <v>569</v>
      </c>
      <c r="N2" s="608"/>
      <c r="O2" s="608"/>
      <c r="P2" s="608"/>
      <c r="Q2" s="608"/>
      <c r="R2" s="608"/>
      <c r="S2" s="609" t="s">
        <v>570</v>
      </c>
      <c r="T2" s="608"/>
      <c r="U2" s="608"/>
      <c r="V2" s="608"/>
      <c r="W2" s="609" t="s">
        <v>571</v>
      </c>
      <c r="X2" s="609"/>
      <c r="Y2" s="609"/>
      <c r="Z2" s="609"/>
      <c r="AA2" s="609"/>
      <c r="AB2" s="609" t="s">
        <v>572</v>
      </c>
      <c r="AC2" s="609"/>
      <c r="AD2" s="609"/>
      <c r="AE2" s="609"/>
      <c r="AF2" s="609"/>
      <c r="AG2" s="609"/>
      <c r="AH2" s="608" t="s">
        <v>573</v>
      </c>
      <c r="AI2" s="608"/>
      <c r="AJ2" s="608"/>
      <c r="AK2" s="608"/>
      <c r="AL2" s="608" t="s">
        <v>574</v>
      </c>
      <c r="AM2" s="608"/>
      <c r="AN2" s="608"/>
      <c r="AO2" s="608"/>
      <c r="AP2" s="609" t="s">
        <v>575</v>
      </c>
      <c r="AQ2" s="608"/>
      <c r="AR2" s="608"/>
      <c r="AS2" s="608"/>
      <c r="AT2" s="608"/>
      <c r="AU2" s="608"/>
      <c r="AV2" s="609" t="s">
        <v>576</v>
      </c>
      <c r="AW2" s="608"/>
      <c r="AX2" s="608"/>
      <c r="AY2" s="608"/>
      <c r="AZ2" s="608"/>
      <c r="BA2" s="608"/>
      <c r="BB2" s="609" t="s">
        <v>577</v>
      </c>
      <c r="BC2" s="609"/>
      <c r="BD2" s="608"/>
      <c r="BE2" s="608"/>
      <c r="BF2" s="608"/>
      <c r="BG2" s="608"/>
      <c r="BH2" s="634" t="s">
        <v>578</v>
      </c>
      <c r="BI2" s="634"/>
      <c r="BJ2" s="634"/>
      <c r="BK2" s="634"/>
      <c r="BL2" s="634"/>
      <c r="BM2" s="634"/>
      <c r="BN2" s="634"/>
      <c r="BO2" s="634"/>
      <c r="BP2" s="634"/>
      <c r="BQ2" s="634"/>
      <c r="BR2" s="634"/>
      <c r="BS2" s="634"/>
      <c r="BT2" s="634"/>
      <c r="BU2" s="634"/>
      <c r="BV2" s="634"/>
      <c r="BW2" s="634"/>
      <c r="BX2" s="634"/>
      <c r="BY2" s="634"/>
      <c r="BZ2" s="634"/>
      <c r="CA2" s="634"/>
      <c r="CB2" s="634"/>
      <c r="CC2" s="634"/>
      <c r="CD2" s="634"/>
      <c r="CE2" s="634"/>
      <c r="CF2" s="634"/>
      <c r="CG2" s="634"/>
      <c r="CH2" s="634"/>
      <c r="CI2" s="634"/>
      <c r="CJ2" s="634"/>
      <c r="CK2" s="634"/>
      <c r="CL2" s="634"/>
      <c r="CM2" s="634"/>
      <c r="CN2" s="634"/>
      <c r="CO2" s="634"/>
      <c r="CP2" s="634"/>
      <c r="CQ2" s="635"/>
      <c r="CR2" s="609" t="s">
        <v>579</v>
      </c>
      <c r="CS2" s="609"/>
      <c r="CT2" s="608"/>
      <c r="CU2" s="608"/>
      <c r="CV2" s="608"/>
      <c r="CW2" s="608"/>
      <c r="CX2" s="608"/>
      <c r="CY2" s="608"/>
      <c r="CZ2" s="608"/>
      <c r="DA2" s="608"/>
      <c r="DB2" s="632" t="s">
        <v>580</v>
      </c>
      <c r="DC2" s="632"/>
      <c r="DD2" s="632"/>
      <c r="DE2" s="632"/>
      <c r="DF2" s="632"/>
      <c r="DG2" s="632"/>
      <c r="DH2" s="632"/>
      <c r="DI2" s="632"/>
      <c r="DJ2" s="632"/>
      <c r="DK2" s="632"/>
      <c r="DL2" s="632"/>
      <c r="DM2" s="632"/>
      <c r="DN2" s="633"/>
      <c r="DO2" s="608"/>
      <c r="DP2" s="608"/>
      <c r="DQ2" s="608"/>
      <c r="DR2" s="608"/>
      <c r="DS2" s="608"/>
    </row>
    <row r="3" spans="1:123" s="193" customFormat="1" ht="11.25">
      <c r="A3" s="609"/>
      <c r="B3" s="609"/>
      <c r="C3" s="609"/>
      <c r="D3" s="609"/>
      <c r="E3" s="608"/>
      <c r="F3" s="608"/>
      <c r="G3" s="608"/>
      <c r="H3" s="608"/>
      <c r="I3" s="608"/>
      <c r="J3" s="608"/>
      <c r="K3" s="608"/>
      <c r="L3" s="608"/>
      <c r="M3" s="608"/>
      <c r="N3" s="608"/>
      <c r="O3" s="608"/>
      <c r="P3" s="608"/>
      <c r="Q3" s="608"/>
      <c r="R3" s="608"/>
      <c r="S3" s="608"/>
      <c r="T3" s="608"/>
      <c r="U3" s="608"/>
      <c r="V3" s="608"/>
      <c r="W3" s="609"/>
      <c r="X3" s="609"/>
      <c r="Y3" s="609"/>
      <c r="Z3" s="609"/>
      <c r="AA3" s="609"/>
      <c r="AB3" s="609"/>
      <c r="AC3" s="609"/>
      <c r="AD3" s="609"/>
      <c r="AE3" s="609"/>
      <c r="AF3" s="609"/>
      <c r="AG3" s="609"/>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c r="BH3" s="636" t="s">
        <v>581</v>
      </c>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c r="CN3" s="632"/>
      <c r="CO3" s="632"/>
      <c r="CP3" s="632"/>
      <c r="CQ3" s="633"/>
      <c r="CR3" s="608"/>
      <c r="CS3" s="608"/>
      <c r="CT3" s="608"/>
      <c r="CU3" s="608"/>
      <c r="CV3" s="608"/>
      <c r="CW3" s="608"/>
      <c r="CX3" s="608"/>
      <c r="CY3" s="608"/>
      <c r="CZ3" s="608"/>
      <c r="DA3" s="608"/>
      <c r="DB3" s="632" t="s">
        <v>582</v>
      </c>
      <c r="DC3" s="632"/>
      <c r="DD3" s="632"/>
      <c r="DE3" s="632"/>
      <c r="DF3" s="632"/>
      <c r="DG3" s="632"/>
      <c r="DH3" s="632"/>
      <c r="DI3" s="632"/>
      <c r="DJ3" s="632"/>
      <c r="DK3" s="632"/>
      <c r="DL3" s="632"/>
      <c r="DM3" s="632"/>
      <c r="DN3" s="633"/>
      <c r="DO3" s="608"/>
      <c r="DP3" s="608"/>
      <c r="DQ3" s="608"/>
      <c r="DR3" s="608"/>
      <c r="DS3" s="608"/>
    </row>
    <row r="4" spans="1:123" s="193" customFormat="1" ht="11.25" customHeight="1">
      <c r="A4" s="609"/>
      <c r="B4" s="609"/>
      <c r="C4" s="609"/>
      <c r="D4" s="609"/>
      <c r="E4" s="608"/>
      <c r="F4" s="608"/>
      <c r="G4" s="608"/>
      <c r="H4" s="608"/>
      <c r="I4" s="608"/>
      <c r="J4" s="608"/>
      <c r="K4" s="608"/>
      <c r="L4" s="608"/>
      <c r="M4" s="608"/>
      <c r="N4" s="608"/>
      <c r="O4" s="608"/>
      <c r="P4" s="608"/>
      <c r="Q4" s="608"/>
      <c r="R4" s="608"/>
      <c r="S4" s="608"/>
      <c r="T4" s="608"/>
      <c r="U4" s="608"/>
      <c r="V4" s="608"/>
      <c r="W4" s="609"/>
      <c r="X4" s="609"/>
      <c r="Y4" s="609"/>
      <c r="Z4" s="609"/>
      <c r="AA4" s="609"/>
      <c r="AB4" s="609"/>
      <c r="AC4" s="609"/>
      <c r="AD4" s="609"/>
      <c r="AE4" s="609"/>
      <c r="AF4" s="609"/>
      <c r="AG4" s="609"/>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6" t="s">
        <v>583</v>
      </c>
      <c r="BI4" s="606"/>
      <c r="BJ4" s="606"/>
      <c r="BK4" s="606"/>
      <c r="BL4" s="606"/>
      <c r="BM4" s="606"/>
      <c r="BN4" s="606"/>
      <c r="BO4" s="606"/>
      <c r="BP4" s="606"/>
      <c r="BQ4" s="606"/>
      <c r="BR4" s="606"/>
      <c r="BS4" s="606"/>
      <c r="BT4" s="606"/>
      <c r="BU4" s="606"/>
      <c r="BV4" s="606"/>
      <c r="BW4" s="606"/>
      <c r="BX4" s="632"/>
      <c r="BY4" s="632"/>
      <c r="BZ4" s="632"/>
      <c r="CA4" s="632"/>
      <c r="CB4" s="632"/>
      <c r="CC4" s="632"/>
      <c r="CD4" s="632"/>
      <c r="CE4" s="632"/>
      <c r="CF4" s="632"/>
      <c r="CG4" s="632"/>
      <c r="CH4" s="632"/>
      <c r="CI4" s="632"/>
      <c r="CJ4" s="632"/>
      <c r="CK4" s="632"/>
      <c r="CL4" s="632"/>
      <c r="CM4" s="632"/>
      <c r="CN4" s="606"/>
      <c r="CO4" s="606"/>
      <c r="CP4" s="606"/>
      <c r="CQ4" s="607"/>
      <c r="CR4" s="608"/>
      <c r="CS4" s="608"/>
      <c r="CT4" s="608"/>
      <c r="CU4" s="608"/>
      <c r="CV4" s="608"/>
      <c r="CW4" s="608"/>
      <c r="CX4" s="608"/>
      <c r="CY4" s="608"/>
      <c r="CZ4" s="608"/>
      <c r="DA4" s="608"/>
      <c r="DB4" s="606" t="s">
        <v>584</v>
      </c>
      <c r="DC4" s="606"/>
      <c r="DD4" s="606"/>
      <c r="DE4" s="606"/>
      <c r="DF4" s="606"/>
      <c r="DG4" s="606"/>
      <c r="DH4" s="606"/>
      <c r="DI4" s="606"/>
      <c r="DJ4" s="606"/>
      <c r="DK4" s="606"/>
      <c r="DL4" s="606"/>
      <c r="DM4" s="606"/>
      <c r="DN4" s="607"/>
      <c r="DO4" s="608"/>
      <c r="DP4" s="608"/>
      <c r="DQ4" s="608"/>
      <c r="DR4" s="608"/>
      <c r="DS4" s="608"/>
    </row>
    <row r="5" spans="1:123" s="193" customFormat="1" ht="12.75" customHeight="1">
      <c r="A5" s="609"/>
      <c r="B5" s="609"/>
      <c r="C5" s="609"/>
      <c r="D5" s="609"/>
      <c r="E5" s="608"/>
      <c r="F5" s="608"/>
      <c r="G5" s="608"/>
      <c r="H5" s="608"/>
      <c r="I5" s="608"/>
      <c r="J5" s="608"/>
      <c r="K5" s="608"/>
      <c r="L5" s="608"/>
      <c r="M5" s="608"/>
      <c r="N5" s="608"/>
      <c r="O5" s="608"/>
      <c r="P5" s="608"/>
      <c r="Q5" s="608"/>
      <c r="R5" s="608"/>
      <c r="S5" s="608"/>
      <c r="T5" s="608"/>
      <c r="U5" s="608"/>
      <c r="V5" s="608"/>
      <c r="W5" s="609"/>
      <c r="X5" s="609"/>
      <c r="Y5" s="609"/>
      <c r="Z5" s="609"/>
      <c r="AA5" s="609"/>
      <c r="AB5" s="609"/>
      <c r="AC5" s="609"/>
      <c r="AD5" s="609"/>
      <c r="AE5" s="609"/>
      <c r="AF5" s="609"/>
      <c r="AG5" s="609"/>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t="s">
        <v>585</v>
      </c>
      <c r="BI5" s="608"/>
      <c r="BJ5" s="608"/>
      <c r="BK5" s="608"/>
      <c r="BL5" s="610" t="s">
        <v>586</v>
      </c>
      <c r="BM5" s="611"/>
      <c r="BN5" s="611"/>
      <c r="BO5" s="611"/>
      <c r="BP5" s="611"/>
      <c r="BQ5" s="611"/>
      <c r="BR5" s="611"/>
      <c r="BS5" s="611"/>
      <c r="BT5" s="611"/>
      <c r="BU5" s="611"/>
      <c r="BV5" s="611"/>
      <c r="BW5" s="611"/>
      <c r="BX5" s="610" t="s">
        <v>587</v>
      </c>
      <c r="BY5" s="611"/>
      <c r="BZ5" s="611"/>
      <c r="CA5" s="611"/>
      <c r="CB5" s="611"/>
      <c r="CC5" s="611"/>
      <c r="CD5" s="611"/>
      <c r="CE5" s="611"/>
      <c r="CF5" s="611"/>
      <c r="CG5" s="611"/>
      <c r="CH5" s="611"/>
      <c r="CI5" s="611"/>
      <c r="CJ5" s="611"/>
      <c r="CK5" s="611"/>
      <c r="CL5" s="611"/>
      <c r="CM5" s="612"/>
      <c r="CN5" s="609" t="s">
        <v>588</v>
      </c>
      <c r="CO5" s="608"/>
      <c r="CP5" s="608"/>
      <c r="CQ5" s="608"/>
      <c r="CR5" s="608"/>
      <c r="CS5" s="608"/>
      <c r="CT5" s="608"/>
      <c r="CU5" s="608"/>
      <c r="CV5" s="608"/>
      <c r="CW5" s="608"/>
      <c r="CX5" s="608"/>
      <c r="CY5" s="608"/>
      <c r="CZ5" s="608"/>
      <c r="DA5" s="608"/>
      <c r="DB5" s="613" t="s">
        <v>589</v>
      </c>
      <c r="DC5" s="614"/>
      <c r="DD5" s="614"/>
      <c r="DE5" s="614"/>
      <c r="DF5" s="615"/>
      <c r="DG5" s="622" t="s">
        <v>590</v>
      </c>
      <c r="DH5" s="623"/>
      <c r="DI5" s="623"/>
      <c r="DJ5" s="624"/>
      <c r="DK5" s="622" t="s">
        <v>591</v>
      </c>
      <c r="DL5" s="623"/>
      <c r="DM5" s="623"/>
      <c r="DN5" s="624"/>
      <c r="DO5" s="608"/>
      <c r="DP5" s="608"/>
      <c r="DQ5" s="608"/>
      <c r="DR5" s="608"/>
      <c r="DS5" s="608"/>
    </row>
    <row r="6" spans="1:123" s="193" customFormat="1" ht="11.25">
      <c r="A6" s="609"/>
      <c r="B6" s="609"/>
      <c r="C6" s="609"/>
      <c r="D6" s="609"/>
      <c r="E6" s="608"/>
      <c r="F6" s="608"/>
      <c r="G6" s="608"/>
      <c r="H6" s="608"/>
      <c r="I6" s="608"/>
      <c r="J6" s="608"/>
      <c r="K6" s="608"/>
      <c r="L6" s="608"/>
      <c r="M6" s="608"/>
      <c r="N6" s="608"/>
      <c r="O6" s="608"/>
      <c r="P6" s="608"/>
      <c r="Q6" s="608"/>
      <c r="R6" s="608"/>
      <c r="S6" s="608"/>
      <c r="T6" s="608"/>
      <c r="U6" s="608"/>
      <c r="V6" s="608"/>
      <c r="W6" s="609"/>
      <c r="X6" s="609"/>
      <c r="Y6" s="609"/>
      <c r="Z6" s="609"/>
      <c r="AA6" s="609"/>
      <c r="AB6" s="609"/>
      <c r="AC6" s="609"/>
      <c r="AD6" s="609"/>
      <c r="AE6" s="609"/>
      <c r="AF6" s="609"/>
      <c r="AG6" s="609"/>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31" t="s">
        <v>592</v>
      </c>
      <c r="BM6" s="632"/>
      <c r="BN6" s="632"/>
      <c r="BO6" s="632"/>
      <c r="BP6" s="632"/>
      <c r="BQ6" s="632"/>
      <c r="BR6" s="632"/>
      <c r="BS6" s="632"/>
      <c r="BT6" s="632"/>
      <c r="BU6" s="632"/>
      <c r="BV6" s="632"/>
      <c r="BW6" s="632"/>
      <c r="BX6" s="631" t="s">
        <v>593</v>
      </c>
      <c r="BY6" s="632"/>
      <c r="BZ6" s="632"/>
      <c r="CA6" s="632"/>
      <c r="CB6" s="632"/>
      <c r="CC6" s="632"/>
      <c r="CD6" s="632"/>
      <c r="CE6" s="632"/>
      <c r="CF6" s="632"/>
      <c r="CG6" s="632"/>
      <c r="CH6" s="632"/>
      <c r="CI6" s="632"/>
      <c r="CJ6" s="632"/>
      <c r="CK6" s="632"/>
      <c r="CL6" s="632"/>
      <c r="CM6" s="633"/>
      <c r="CN6" s="608"/>
      <c r="CO6" s="608"/>
      <c r="CP6" s="608"/>
      <c r="CQ6" s="608"/>
      <c r="CR6" s="608"/>
      <c r="CS6" s="608"/>
      <c r="CT6" s="608"/>
      <c r="CU6" s="608"/>
      <c r="CV6" s="608"/>
      <c r="CW6" s="608"/>
      <c r="CX6" s="608"/>
      <c r="CY6" s="608"/>
      <c r="CZ6" s="608"/>
      <c r="DA6" s="608"/>
      <c r="DB6" s="616"/>
      <c r="DC6" s="617"/>
      <c r="DD6" s="617"/>
      <c r="DE6" s="617"/>
      <c r="DF6" s="618"/>
      <c r="DG6" s="625"/>
      <c r="DH6" s="626"/>
      <c r="DI6" s="626"/>
      <c r="DJ6" s="627"/>
      <c r="DK6" s="625"/>
      <c r="DL6" s="626"/>
      <c r="DM6" s="626"/>
      <c r="DN6" s="627"/>
      <c r="DO6" s="608"/>
      <c r="DP6" s="608"/>
      <c r="DQ6" s="608"/>
      <c r="DR6" s="608"/>
      <c r="DS6" s="608"/>
    </row>
    <row r="7" spans="1:123" s="193" customFormat="1" ht="11.25">
      <c r="A7" s="609"/>
      <c r="B7" s="609"/>
      <c r="C7" s="609"/>
      <c r="D7" s="609"/>
      <c r="E7" s="608"/>
      <c r="F7" s="608"/>
      <c r="G7" s="608"/>
      <c r="H7" s="608"/>
      <c r="I7" s="608"/>
      <c r="J7" s="608"/>
      <c r="K7" s="608"/>
      <c r="L7" s="608"/>
      <c r="M7" s="608"/>
      <c r="N7" s="608"/>
      <c r="O7" s="608"/>
      <c r="P7" s="608"/>
      <c r="Q7" s="608"/>
      <c r="R7" s="608"/>
      <c r="S7" s="608"/>
      <c r="T7" s="608"/>
      <c r="U7" s="608"/>
      <c r="V7" s="608"/>
      <c r="W7" s="609"/>
      <c r="X7" s="609"/>
      <c r="Y7" s="609"/>
      <c r="Z7" s="609"/>
      <c r="AA7" s="609"/>
      <c r="AB7" s="609"/>
      <c r="AC7" s="609"/>
      <c r="AD7" s="609"/>
      <c r="AE7" s="609"/>
      <c r="AF7" s="609"/>
      <c r="AG7" s="609"/>
      <c r="AH7" s="608"/>
      <c r="AI7" s="608"/>
      <c r="AJ7" s="608"/>
      <c r="AK7" s="608"/>
      <c r="AL7" s="608"/>
      <c r="AM7" s="608"/>
      <c r="AN7" s="608"/>
      <c r="AO7" s="608"/>
      <c r="AP7" s="608"/>
      <c r="AQ7" s="608"/>
      <c r="AR7" s="608"/>
      <c r="AS7" s="608"/>
      <c r="AT7" s="608"/>
      <c r="AU7" s="608"/>
      <c r="AV7" s="608"/>
      <c r="AW7" s="608"/>
      <c r="AX7" s="608"/>
      <c r="AY7" s="608"/>
      <c r="AZ7" s="608"/>
      <c r="BA7" s="608"/>
      <c r="BB7" s="608"/>
      <c r="BC7" s="608"/>
      <c r="BD7" s="608"/>
      <c r="BE7" s="608"/>
      <c r="BF7" s="608"/>
      <c r="BG7" s="608"/>
      <c r="BH7" s="608"/>
      <c r="BI7" s="608"/>
      <c r="BJ7" s="608"/>
      <c r="BK7" s="608"/>
      <c r="BL7" s="631" t="s">
        <v>594</v>
      </c>
      <c r="BM7" s="632"/>
      <c r="BN7" s="632"/>
      <c r="BO7" s="632"/>
      <c r="BP7" s="632"/>
      <c r="BQ7" s="632"/>
      <c r="BR7" s="632"/>
      <c r="BS7" s="632"/>
      <c r="BT7" s="632"/>
      <c r="BU7" s="632"/>
      <c r="BV7" s="632"/>
      <c r="BW7" s="632"/>
      <c r="BX7" s="631" t="s">
        <v>595</v>
      </c>
      <c r="BY7" s="632"/>
      <c r="BZ7" s="632"/>
      <c r="CA7" s="632"/>
      <c r="CB7" s="632"/>
      <c r="CC7" s="632"/>
      <c r="CD7" s="632"/>
      <c r="CE7" s="632"/>
      <c r="CF7" s="632"/>
      <c r="CG7" s="632"/>
      <c r="CH7" s="632"/>
      <c r="CI7" s="632"/>
      <c r="CJ7" s="632"/>
      <c r="CK7" s="632"/>
      <c r="CL7" s="632"/>
      <c r="CM7" s="633"/>
      <c r="CN7" s="608"/>
      <c r="CO7" s="608"/>
      <c r="CP7" s="608"/>
      <c r="CQ7" s="608"/>
      <c r="CR7" s="608"/>
      <c r="CS7" s="608"/>
      <c r="CT7" s="608"/>
      <c r="CU7" s="608"/>
      <c r="CV7" s="608"/>
      <c r="CW7" s="608"/>
      <c r="CX7" s="608"/>
      <c r="CY7" s="608"/>
      <c r="CZ7" s="608"/>
      <c r="DA7" s="608"/>
      <c r="DB7" s="616"/>
      <c r="DC7" s="617"/>
      <c r="DD7" s="617"/>
      <c r="DE7" s="617"/>
      <c r="DF7" s="618"/>
      <c r="DG7" s="625"/>
      <c r="DH7" s="626"/>
      <c r="DI7" s="626"/>
      <c r="DJ7" s="627"/>
      <c r="DK7" s="625"/>
      <c r="DL7" s="626"/>
      <c r="DM7" s="626"/>
      <c r="DN7" s="627"/>
      <c r="DO7" s="608"/>
      <c r="DP7" s="608"/>
      <c r="DQ7" s="608"/>
      <c r="DR7" s="608"/>
      <c r="DS7" s="608"/>
    </row>
    <row r="8" spans="1:123" s="193" customFormat="1" ht="11.25">
      <c r="A8" s="609"/>
      <c r="B8" s="609"/>
      <c r="C8" s="609"/>
      <c r="D8" s="609"/>
      <c r="E8" s="608"/>
      <c r="F8" s="608"/>
      <c r="G8" s="608"/>
      <c r="H8" s="608"/>
      <c r="I8" s="608"/>
      <c r="J8" s="608"/>
      <c r="K8" s="608"/>
      <c r="L8" s="608"/>
      <c r="M8" s="608"/>
      <c r="N8" s="608"/>
      <c r="O8" s="608"/>
      <c r="P8" s="608"/>
      <c r="Q8" s="608"/>
      <c r="R8" s="608"/>
      <c r="S8" s="608"/>
      <c r="T8" s="608"/>
      <c r="U8" s="608"/>
      <c r="V8" s="608"/>
      <c r="W8" s="609"/>
      <c r="X8" s="609"/>
      <c r="Y8" s="609"/>
      <c r="Z8" s="609"/>
      <c r="AA8" s="609"/>
      <c r="AB8" s="609"/>
      <c r="AC8" s="609"/>
      <c r="AD8" s="609"/>
      <c r="AE8" s="609"/>
      <c r="AF8" s="609"/>
      <c r="AG8" s="609"/>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8"/>
      <c r="BJ8" s="608"/>
      <c r="BK8" s="608"/>
      <c r="BL8" s="605" t="s">
        <v>596</v>
      </c>
      <c r="BM8" s="606"/>
      <c r="BN8" s="606"/>
      <c r="BO8" s="606"/>
      <c r="BP8" s="606"/>
      <c r="BQ8" s="606"/>
      <c r="BR8" s="606"/>
      <c r="BS8" s="606"/>
      <c r="BT8" s="606"/>
      <c r="BU8" s="606"/>
      <c r="BV8" s="606"/>
      <c r="BW8" s="606"/>
      <c r="BX8" s="605" t="s">
        <v>597</v>
      </c>
      <c r="BY8" s="606"/>
      <c r="BZ8" s="606"/>
      <c r="CA8" s="606"/>
      <c r="CB8" s="606"/>
      <c r="CC8" s="606"/>
      <c r="CD8" s="606"/>
      <c r="CE8" s="606"/>
      <c r="CF8" s="606"/>
      <c r="CG8" s="606"/>
      <c r="CH8" s="606"/>
      <c r="CI8" s="606"/>
      <c r="CJ8" s="606"/>
      <c r="CK8" s="606"/>
      <c r="CL8" s="606"/>
      <c r="CM8" s="607"/>
      <c r="CN8" s="608"/>
      <c r="CO8" s="608"/>
      <c r="CP8" s="608"/>
      <c r="CQ8" s="608"/>
      <c r="CR8" s="608"/>
      <c r="CS8" s="608"/>
      <c r="CT8" s="608"/>
      <c r="CU8" s="608"/>
      <c r="CV8" s="608"/>
      <c r="CW8" s="608"/>
      <c r="CX8" s="608"/>
      <c r="CY8" s="608"/>
      <c r="CZ8" s="608"/>
      <c r="DA8" s="608"/>
      <c r="DB8" s="616"/>
      <c r="DC8" s="617"/>
      <c r="DD8" s="617"/>
      <c r="DE8" s="617"/>
      <c r="DF8" s="618"/>
      <c r="DG8" s="625"/>
      <c r="DH8" s="626"/>
      <c r="DI8" s="626"/>
      <c r="DJ8" s="627"/>
      <c r="DK8" s="625"/>
      <c r="DL8" s="626"/>
      <c r="DM8" s="626"/>
      <c r="DN8" s="627"/>
      <c r="DO8" s="608"/>
      <c r="DP8" s="608"/>
      <c r="DQ8" s="608"/>
      <c r="DR8" s="608"/>
      <c r="DS8" s="608"/>
    </row>
    <row r="9" spans="1:123" s="193" customFormat="1" ht="11.25" customHeight="1">
      <c r="A9" s="609"/>
      <c r="B9" s="609"/>
      <c r="C9" s="609"/>
      <c r="D9" s="609"/>
      <c r="E9" s="608"/>
      <c r="F9" s="608"/>
      <c r="G9" s="608"/>
      <c r="H9" s="608"/>
      <c r="I9" s="608"/>
      <c r="J9" s="608"/>
      <c r="K9" s="608"/>
      <c r="L9" s="608"/>
      <c r="M9" s="608"/>
      <c r="N9" s="608"/>
      <c r="O9" s="608"/>
      <c r="P9" s="608"/>
      <c r="Q9" s="608"/>
      <c r="R9" s="608"/>
      <c r="S9" s="608"/>
      <c r="T9" s="608"/>
      <c r="U9" s="608"/>
      <c r="V9" s="608"/>
      <c r="W9" s="609"/>
      <c r="X9" s="609"/>
      <c r="Y9" s="609"/>
      <c r="Z9" s="609"/>
      <c r="AA9" s="609"/>
      <c r="AB9" s="609"/>
      <c r="AC9" s="609"/>
      <c r="AD9" s="609"/>
      <c r="AE9" s="609"/>
      <c r="AF9" s="609"/>
      <c r="AG9" s="609"/>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c r="BG9" s="608"/>
      <c r="BH9" s="608"/>
      <c r="BI9" s="608"/>
      <c r="BJ9" s="608"/>
      <c r="BK9" s="608"/>
      <c r="BL9" s="608" t="s">
        <v>598</v>
      </c>
      <c r="BM9" s="608"/>
      <c r="BN9" s="608"/>
      <c r="BO9" s="608"/>
      <c r="BP9" s="608" t="s">
        <v>599</v>
      </c>
      <c r="BQ9" s="608"/>
      <c r="BR9" s="608"/>
      <c r="BS9" s="608"/>
      <c r="BT9" s="608" t="s">
        <v>600</v>
      </c>
      <c r="BU9" s="608"/>
      <c r="BV9" s="608"/>
      <c r="BW9" s="608"/>
      <c r="BX9" s="609" t="s">
        <v>601</v>
      </c>
      <c r="BY9" s="609"/>
      <c r="BZ9" s="609"/>
      <c r="CA9" s="609"/>
      <c r="CB9" s="609" t="s">
        <v>602</v>
      </c>
      <c r="CC9" s="609"/>
      <c r="CD9" s="609"/>
      <c r="CE9" s="609"/>
      <c r="CF9" s="609" t="s">
        <v>603</v>
      </c>
      <c r="CG9" s="609"/>
      <c r="CH9" s="609"/>
      <c r="CI9" s="609"/>
      <c r="CJ9" s="609" t="s">
        <v>604</v>
      </c>
      <c r="CK9" s="609"/>
      <c r="CL9" s="609"/>
      <c r="CM9" s="609"/>
      <c r="CN9" s="608"/>
      <c r="CO9" s="608"/>
      <c r="CP9" s="608"/>
      <c r="CQ9" s="608"/>
      <c r="CR9" s="608"/>
      <c r="CS9" s="608"/>
      <c r="CT9" s="608"/>
      <c r="CU9" s="608"/>
      <c r="CV9" s="608"/>
      <c r="CW9" s="608"/>
      <c r="CX9" s="608"/>
      <c r="CY9" s="608"/>
      <c r="CZ9" s="608"/>
      <c r="DA9" s="608"/>
      <c r="DB9" s="616"/>
      <c r="DC9" s="617"/>
      <c r="DD9" s="617"/>
      <c r="DE9" s="617"/>
      <c r="DF9" s="618"/>
      <c r="DG9" s="625"/>
      <c r="DH9" s="626"/>
      <c r="DI9" s="626"/>
      <c r="DJ9" s="627"/>
      <c r="DK9" s="625"/>
      <c r="DL9" s="626"/>
      <c r="DM9" s="626"/>
      <c r="DN9" s="627"/>
      <c r="DO9" s="608"/>
      <c r="DP9" s="608"/>
      <c r="DQ9" s="608"/>
      <c r="DR9" s="608"/>
      <c r="DS9" s="608"/>
    </row>
    <row r="10" spans="1:123" s="193" customFormat="1" ht="11.25">
      <c r="A10" s="609"/>
      <c r="B10" s="609"/>
      <c r="C10" s="609"/>
      <c r="D10" s="609"/>
      <c r="E10" s="608"/>
      <c r="F10" s="608"/>
      <c r="G10" s="608"/>
      <c r="H10" s="608"/>
      <c r="I10" s="608"/>
      <c r="J10" s="608"/>
      <c r="K10" s="608"/>
      <c r="L10" s="608"/>
      <c r="M10" s="608"/>
      <c r="N10" s="608"/>
      <c r="O10" s="608"/>
      <c r="P10" s="608"/>
      <c r="Q10" s="608"/>
      <c r="R10" s="608"/>
      <c r="S10" s="608"/>
      <c r="T10" s="608"/>
      <c r="U10" s="608"/>
      <c r="V10" s="608"/>
      <c r="W10" s="609"/>
      <c r="X10" s="609"/>
      <c r="Y10" s="609"/>
      <c r="Z10" s="609"/>
      <c r="AA10" s="609"/>
      <c r="AB10" s="609"/>
      <c r="AC10" s="609"/>
      <c r="AD10" s="609"/>
      <c r="AE10" s="609"/>
      <c r="AF10" s="609"/>
      <c r="AG10" s="609"/>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c r="BD10" s="608"/>
      <c r="BE10" s="608"/>
      <c r="BF10" s="608"/>
      <c r="BG10" s="608"/>
      <c r="BH10" s="608"/>
      <c r="BI10" s="608"/>
      <c r="BJ10" s="608"/>
      <c r="BK10" s="608"/>
      <c r="BL10" s="608"/>
      <c r="BM10" s="608"/>
      <c r="BN10" s="608"/>
      <c r="BO10" s="608"/>
      <c r="BP10" s="608"/>
      <c r="BQ10" s="608"/>
      <c r="BR10" s="608"/>
      <c r="BS10" s="608"/>
      <c r="BT10" s="608"/>
      <c r="BU10" s="608"/>
      <c r="BV10" s="608"/>
      <c r="BW10" s="608"/>
      <c r="BX10" s="609"/>
      <c r="BY10" s="609"/>
      <c r="BZ10" s="609"/>
      <c r="CA10" s="609"/>
      <c r="CB10" s="609"/>
      <c r="CC10" s="609"/>
      <c r="CD10" s="609"/>
      <c r="CE10" s="609"/>
      <c r="CF10" s="609"/>
      <c r="CG10" s="609"/>
      <c r="CH10" s="609"/>
      <c r="CI10" s="609"/>
      <c r="CJ10" s="609"/>
      <c r="CK10" s="609"/>
      <c r="CL10" s="609"/>
      <c r="CM10" s="609"/>
      <c r="CN10" s="608"/>
      <c r="CO10" s="608"/>
      <c r="CP10" s="608"/>
      <c r="CQ10" s="608"/>
      <c r="CR10" s="608"/>
      <c r="CS10" s="608"/>
      <c r="CT10" s="608"/>
      <c r="CU10" s="608"/>
      <c r="CV10" s="608"/>
      <c r="CW10" s="608"/>
      <c r="CX10" s="608"/>
      <c r="CY10" s="608"/>
      <c r="CZ10" s="608"/>
      <c r="DA10" s="608"/>
      <c r="DB10" s="616"/>
      <c r="DC10" s="617"/>
      <c r="DD10" s="617"/>
      <c r="DE10" s="617"/>
      <c r="DF10" s="618"/>
      <c r="DG10" s="625"/>
      <c r="DH10" s="626"/>
      <c r="DI10" s="626"/>
      <c r="DJ10" s="627"/>
      <c r="DK10" s="625"/>
      <c r="DL10" s="626"/>
      <c r="DM10" s="626"/>
      <c r="DN10" s="627"/>
      <c r="DO10" s="608"/>
      <c r="DP10" s="608"/>
      <c r="DQ10" s="608"/>
      <c r="DR10" s="608"/>
      <c r="DS10" s="608"/>
    </row>
    <row r="11" spans="1:123" s="193" customFormat="1" ht="11.25">
      <c r="A11" s="609"/>
      <c r="B11" s="609"/>
      <c r="C11" s="609"/>
      <c r="D11" s="609"/>
      <c r="E11" s="608"/>
      <c r="F11" s="608"/>
      <c r="G11" s="608"/>
      <c r="H11" s="608"/>
      <c r="I11" s="608"/>
      <c r="J11" s="608"/>
      <c r="K11" s="608"/>
      <c r="L11" s="608"/>
      <c r="M11" s="608"/>
      <c r="N11" s="608"/>
      <c r="O11" s="608"/>
      <c r="P11" s="608"/>
      <c r="Q11" s="608"/>
      <c r="R11" s="608"/>
      <c r="S11" s="608"/>
      <c r="T11" s="608"/>
      <c r="U11" s="608"/>
      <c r="V11" s="608"/>
      <c r="W11" s="609"/>
      <c r="X11" s="609"/>
      <c r="Y11" s="609"/>
      <c r="Z11" s="609"/>
      <c r="AA11" s="609"/>
      <c r="AB11" s="609"/>
      <c r="AC11" s="609"/>
      <c r="AD11" s="609"/>
      <c r="AE11" s="609"/>
      <c r="AF11" s="609"/>
      <c r="AG11" s="609"/>
      <c r="AH11" s="608"/>
      <c r="AI11" s="608"/>
      <c r="AJ11" s="608"/>
      <c r="AK11" s="608"/>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8"/>
      <c r="BJ11" s="608"/>
      <c r="BK11" s="608"/>
      <c r="BL11" s="608"/>
      <c r="BM11" s="608"/>
      <c r="BN11" s="608"/>
      <c r="BO11" s="608"/>
      <c r="BP11" s="608"/>
      <c r="BQ11" s="608"/>
      <c r="BR11" s="608"/>
      <c r="BS11" s="608"/>
      <c r="BT11" s="608"/>
      <c r="BU11" s="608"/>
      <c r="BV11" s="608"/>
      <c r="BW11" s="608"/>
      <c r="BX11" s="609"/>
      <c r="BY11" s="609"/>
      <c r="BZ11" s="609"/>
      <c r="CA11" s="609"/>
      <c r="CB11" s="609"/>
      <c r="CC11" s="609"/>
      <c r="CD11" s="609"/>
      <c r="CE11" s="609"/>
      <c r="CF11" s="609"/>
      <c r="CG11" s="609"/>
      <c r="CH11" s="609"/>
      <c r="CI11" s="609"/>
      <c r="CJ11" s="609"/>
      <c r="CK11" s="609"/>
      <c r="CL11" s="609"/>
      <c r="CM11" s="609"/>
      <c r="CN11" s="608"/>
      <c r="CO11" s="608"/>
      <c r="CP11" s="608"/>
      <c r="CQ11" s="608"/>
      <c r="CR11" s="608"/>
      <c r="CS11" s="608"/>
      <c r="CT11" s="608"/>
      <c r="CU11" s="608"/>
      <c r="CV11" s="608"/>
      <c r="CW11" s="608"/>
      <c r="CX11" s="608"/>
      <c r="CY11" s="608"/>
      <c r="CZ11" s="608"/>
      <c r="DA11" s="608"/>
      <c r="DB11" s="616"/>
      <c r="DC11" s="617"/>
      <c r="DD11" s="617"/>
      <c r="DE11" s="617"/>
      <c r="DF11" s="618"/>
      <c r="DG11" s="625"/>
      <c r="DH11" s="626"/>
      <c r="DI11" s="626"/>
      <c r="DJ11" s="627"/>
      <c r="DK11" s="625"/>
      <c r="DL11" s="626"/>
      <c r="DM11" s="626"/>
      <c r="DN11" s="627"/>
      <c r="DO11" s="608"/>
      <c r="DP11" s="608"/>
      <c r="DQ11" s="608"/>
      <c r="DR11" s="608"/>
      <c r="DS11" s="608"/>
    </row>
    <row r="12" spans="1:123" s="193" customFormat="1" ht="11.25">
      <c r="A12" s="609"/>
      <c r="B12" s="609"/>
      <c r="C12" s="609"/>
      <c r="D12" s="609"/>
      <c r="E12" s="608"/>
      <c r="F12" s="608"/>
      <c r="G12" s="608"/>
      <c r="H12" s="608"/>
      <c r="I12" s="608"/>
      <c r="J12" s="608"/>
      <c r="K12" s="608"/>
      <c r="L12" s="608"/>
      <c r="M12" s="608"/>
      <c r="N12" s="608"/>
      <c r="O12" s="608"/>
      <c r="P12" s="608"/>
      <c r="Q12" s="608"/>
      <c r="R12" s="608"/>
      <c r="S12" s="608"/>
      <c r="T12" s="608"/>
      <c r="U12" s="608"/>
      <c r="V12" s="608"/>
      <c r="W12" s="609"/>
      <c r="X12" s="609"/>
      <c r="Y12" s="609"/>
      <c r="Z12" s="609"/>
      <c r="AA12" s="609"/>
      <c r="AB12" s="609"/>
      <c r="AC12" s="609"/>
      <c r="AD12" s="609"/>
      <c r="AE12" s="609"/>
      <c r="AF12" s="609"/>
      <c r="AG12" s="609"/>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8"/>
      <c r="BI12" s="608"/>
      <c r="BJ12" s="608"/>
      <c r="BK12" s="608"/>
      <c r="BL12" s="608"/>
      <c r="BM12" s="608"/>
      <c r="BN12" s="608"/>
      <c r="BO12" s="608"/>
      <c r="BP12" s="608"/>
      <c r="BQ12" s="608"/>
      <c r="BR12" s="608"/>
      <c r="BS12" s="608"/>
      <c r="BT12" s="608"/>
      <c r="BU12" s="608"/>
      <c r="BV12" s="608"/>
      <c r="BW12" s="608"/>
      <c r="BX12" s="609"/>
      <c r="BY12" s="609"/>
      <c r="BZ12" s="609"/>
      <c r="CA12" s="609"/>
      <c r="CB12" s="609"/>
      <c r="CC12" s="609"/>
      <c r="CD12" s="609"/>
      <c r="CE12" s="609"/>
      <c r="CF12" s="609"/>
      <c r="CG12" s="609"/>
      <c r="CH12" s="609"/>
      <c r="CI12" s="609"/>
      <c r="CJ12" s="609"/>
      <c r="CK12" s="609"/>
      <c r="CL12" s="609"/>
      <c r="CM12" s="609"/>
      <c r="CN12" s="608"/>
      <c r="CO12" s="608"/>
      <c r="CP12" s="608"/>
      <c r="CQ12" s="608"/>
      <c r="CR12" s="608"/>
      <c r="CS12" s="608"/>
      <c r="CT12" s="608"/>
      <c r="CU12" s="608"/>
      <c r="CV12" s="608"/>
      <c r="CW12" s="608"/>
      <c r="CX12" s="608"/>
      <c r="CY12" s="608"/>
      <c r="CZ12" s="608"/>
      <c r="DA12" s="608"/>
      <c r="DB12" s="616"/>
      <c r="DC12" s="617"/>
      <c r="DD12" s="617"/>
      <c r="DE12" s="617"/>
      <c r="DF12" s="618"/>
      <c r="DG12" s="625"/>
      <c r="DH12" s="626"/>
      <c r="DI12" s="626"/>
      <c r="DJ12" s="627"/>
      <c r="DK12" s="625"/>
      <c r="DL12" s="626"/>
      <c r="DM12" s="626"/>
      <c r="DN12" s="627"/>
      <c r="DO12" s="608"/>
      <c r="DP12" s="608"/>
      <c r="DQ12" s="608"/>
      <c r="DR12" s="608"/>
      <c r="DS12" s="608"/>
    </row>
    <row r="13" spans="1:123" s="193" customFormat="1" ht="11.25">
      <c r="A13" s="609"/>
      <c r="B13" s="609"/>
      <c r="C13" s="609"/>
      <c r="D13" s="609"/>
      <c r="E13" s="608"/>
      <c r="F13" s="608"/>
      <c r="G13" s="608"/>
      <c r="H13" s="608"/>
      <c r="I13" s="608"/>
      <c r="J13" s="608"/>
      <c r="K13" s="608"/>
      <c r="L13" s="608"/>
      <c r="M13" s="608"/>
      <c r="N13" s="608"/>
      <c r="O13" s="608"/>
      <c r="P13" s="608"/>
      <c r="Q13" s="608"/>
      <c r="R13" s="608"/>
      <c r="S13" s="608"/>
      <c r="T13" s="608"/>
      <c r="U13" s="608"/>
      <c r="V13" s="608"/>
      <c r="W13" s="609"/>
      <c r="X13" s="609"/>
      <c r="Y13" s="609"/>
      <c r="Z13" s="609"/>
      <c r="AA13" s="609"/>
      <c r="AB13" s="609"/>
      <c r="AC13" s="609"/>
      <c r="AD13" s="609"/>
      <c r="AE13" s="609"/>
      <c r="AF13" s="609"/>
      <c r="AG13" s="609"/>
      <c r="AH13" s="608"/>
      <c r="AI13" s="608"/>
      <c r="AJ13" s="608"/>
      <c r="AK13" s="608"/>
      <c r="AL13" s="608"/>
      <c r="AM13" s="608"/>
      <c r="AN13" s="608"/>
      <c r="AO13" s="608"/>
      <c r="AP13" s="608"/>
      <c r="AQ13" s="608"/>
      <c r="AR13" s="608"/>
      <c r="AS13" s="608"/>
      <c r="AT13" s="608"/>
      <c r="AU13" s="608"/>
      <c r="AV13" s="608"/>
      <c r="AW13" s="608"/>
      <c r="AX13" s="608"/>
      <c r="AY13" s="608"/>
      <c r="AZ13" s="608"/>
      <c r="BA13" s="608"/>
      <c r="BB13" s="608"/>
      <c r="BC13" s="608"/>
      <c r="BD13" s="608"/>
      <c r="BE13" s="608"/>
      <c r="BF13" s="608"/>
      <c r="BG13" s="608"/>
      <c r="BH13" s="608"/>
      <c r="BI13" s="608"/>
      <c r="BJ13" s="608"/>
      <c r="BK13" s="608"/>
      <c r="BL13" s="608"/>
      <c r="BM13" s="608"/>
      <c r="BN13" s="608"/>
      <c r="BO13" s="608"/>
      <c r="BP13" s="608"/>
      <c r="BQ13" s="608"/>
      <c r="BR13" s="608"/>
      <c r="BS13" s="608"/>
      <c r="BT13" s="608"/>
      <c r="BU13" s="608"/>
      <c r="BV13" s="608"/>
      <c r="BW13" s="608"/>
      <c r="BX13" s="609"/>
      <c r="BY13" s="609"/>
      <c r="BZ13" s="609"/>
      <c r="CA13" s="609"/>
      <c r="CB13" s="609"/>
      <c r="CC13" s="609"/>
      <c r="CD13" s="609"/>
      <c r="CE13" s="609"/>
      <c r="CF13" s="609"/>
      <c r="CG13" s="609"/>
      <c r="CH13" s="609"/>
      <c r="CI13" s="609"/>
      <c r="CJ13" s="609"/>
      <c r="CK13" s="609"/>
      <c r="CL13" s="609"/>
      <c r="CM13" s="609"/>
      <c r="CN13" s="608"/>
      <c r="CO13" s="608"/>
      <c r="CP13" s="608"/>
      <c r="CQ13" s="608"/>
      <c r="CR13" s="608"/>
      <c r="CS13" s="608"/>
      <c r="CT13" s="608"/>
      <c r="CU13" s="608"/>
      <c r="CV13" s="608"/>
      <c r="CW13" s="608"/>
      <c r="CX13" s="608"/>
      <c r="CY13" s="608"/>
      <c r="CZ13" s="608"/>
      <c r="DA13" s="608"/>
      <c r="DB13" s="616"/>
      <c r="DC13" s="617"/>
      <c r="DD13" s="617"/>
      <c r="DE13" s="617"/>
      <c r="DF13" s="618"/>
      <c r="DG13" s="625"/>
      <c r="DH13" s="626"/>
      <c r="DI13" s="626"/>
      <c r="DJ13" s="627"/>
      <c r="DK13" s="625"/>
      <c r="DL13" s="626"/>
      <c r="DM13" s="626"/>
      <c r="DN13" s="627"/>
      <c r="DO13" s="608"/>
      <c r="DP13" s="608"/>
      <c r="DQ13" s="608"/>
      <c r="DR13" s="608"/>
      <c r="DS13" s="608"/>
    </row>
    <row r="14" spans="1:123" s="193" customFormat="1" ht="11.25">
      <c r="A14" s="609"/>
      <c r="B14" s="609"/>
      <c r="C14" s="609"/>
      <c r="D14" s="609"/>
      <c r="E14" s="608"/>
      <c r="F14" s="608"/>
      <c r="G14" s="608"/>
      <c r="H14" s="608"/>
      <c r="I14" s="608"/>
      <c r="J14" s="608"/>
      <c r="K14" s="608"/>
      <c r="L14" s="608"/>
      <c r="M14" s="608"/>
      <c r="N14" s="608"/>
      <c r="O14" s="608"/>
      <c r="P14" s="608"/>
      <c r="Q14" s="608"/>
      <c r="R14" s="608"/>
      <c r="S14" s="608"/>
      <c r="T14" s="608"/>
      <c r="U14" s="608"/>
      <c r="V14" s="608"/>
      <c r="W14" s="609"/>
      <c r="X14" s="609"/>
      <c r="Y14" s="609"/>
      <c r="Z14" s="609"/>
      <c r="AA14" s="609"/>
      <c r="AB14" s="609"/>
      <c r="AC14" s="609"/>
      <c r="AD14" s="609"/>
      <c r="AE14" s="609"/>
      <c r="AF14" s="609"/>
      <c r="AG14" s="609"/>
      <c r="AH14" s="608"/>
      <c r="AI14" s="608"/>
      <c r="AJ14" s="608"/>
      <c r="AK14" s="608"/>
      <c r="AL14" s="608"/>
      <c r="AM14" s="608"/>
      <c r="AN14" s="608"/>
      <c r="AO14" s="608"/>
      <c r="AP14" s="608"/>
      <c r="AQ14" s="608"/>
      <c r="AR14" s="608"/>
      <c r="AS14" s="608"/>
      <c r="AT14" s="608"/>
      <c r="AU14" s="608"/>
      <c r="AV14" s="608"/>
      <c r="AW14" s="608"/>
      <c r="AX14" s="608"/>
      <c r="AY14" s="608"/>
      <c r="AZ14" s="608"/>
      <c r="BA14" s="608"/>
      <c r="BB14" s="608"/>
      <c r="BC14" s="608"/>
      <c r="BD14" s="608"/>
      <c r="BE14" s="608"/>
      <c r="BF14" s="608"/>
      <c r="BG14" s="608"/>
      <c r="BH14" s="608"/>
      <c r="BI14" s="608"/>
      <c r="BJ14" s="608"/>
      <c r="BK14" s="608"/>
      <c r="BL14" s="608"/>
      <c r="BM14" s="608"/>
      <c r="BN14" s="608"/>
      <c r="BO14" s="608"/>
      <c r="BP14" s="608"/>
      <c r="BQ14" s="608"/>
      <c r="BR14" s="608"/>
      <c r="BS14" s="608"/>
      <c r="BT14" s="608"/>
      <c r="BU14" s="608"/>
      <c r="BV14" s="608"/>
      <c r="BW14" s="608"/>
      <c r="BX14" s="609"/>
      <c r="BY14" s="609"/>
      <c r="BZ14" s="609"/>
      <c r="CA14" s="609"/>
      <c r="CB14" s="609"/>
      <c r="CC14" s="609"/>
      <c r="CD14" s="609"/>
      <c r="CE14" s="609"/>
      <c r="CF14" s="609"/>
      <c r="CG14" s="609"/>
      <c r="CH14" s="609"/>
      <c r="CI14" s="609"/>
      <c r="CJ14" s="609"/>
      <c r="CK14" s="609"/>
      <c r="CL14" s="609"/>
      <c r="CM14" s="609"/>
      <c r="CN14" s="608"/>
      <c r="CO14" s="608"/>
      <c r="CP14" s="608"/>
      <c r="CQ14" s="608"/>
      <c r="CR14" s="608"/>
      <c r="CS14" s="608"/>
      <c r="CT14" s="608"/>
      <c r="CU14" s="608"/>
      <c r="CV14" s="608"/>
      <c r="CW14" s="608"/>
      <c r="CX14" s="608"/>
      <c r="CY14" s="608"/>
      <c r="CZ14" s="608"/>
      <c r="DA14" s="608"/>
      <c r="DB14" s="616"/>
      <c r="DC14" s="617"/>
      <c r="DD14" s="617"/>
      <c r="DE14" s="617"/>
      <c r="DF14" s="618"/>
      <c r="DG14" s="625"/>
      <c r="DH14" s="626"/>
      <c r="DI14" s="626"/>
      <c r="DJ14" s="627"/>
      <c r="DK14" s="625"/>
      <c r="DL14" s="626"/>
      <c r="DM14" s="626"/>
      <c r="DN14" s="627"/>
      <c r="DO14" s="608"/>
      <c r="DP14" s="608"/>
      <c r="DQ14" s="608"/>
      <c r="DR14" s="608"/>
      <c r="DS14" s="608"/>
    </row>
    <row r="15" spans="1:123" s="193" customFormat="1" ht="11.25">
      <c r="A15" s="609"/>
      <c r="B15" s="609"/>
      <c r="C15" s="609"/>
      <c r="D15" s="609"/>
      <c r="E15" s="608"/>
      <c r="F15" s="608"/>
      <c r="G15" s="608"/>
      <c r="H15" s="608"/>
      <c r="I15" s="608"/>
      <c r="J15" s="608"/>
      <c r="K15" s="608"/>
      <c r="L15" s="608"/>
      <c r="M15" s="608"/>
      <c r="N15" s="608"/>
      <c r="O15" s="608"/>
      <c r="P15" s="608"/>
      <c r="Q15" s="608"/>
      <c r="R15" s="608"/>
      <c r="S15" s="608"/>
      <c r="T15" s="608"/>
      <c r="U15" s="608"/>
      <c r="V15" s="608"/>
      <c r="W15" s="609"/>
      <c r="X15" s="609"/>
      <c r="Y15" s="609"/>
      <c r="Z15" s="609"/>
      <c r="AA15" s="609"/>
      <c r="AB15" s="609"/>
      <c r="AC15" s="609"/>
      <c r="AD15" s="609"/>
      <c r="AE15" s="609"/>
      <c r="AF15" s="609"/>
      <c r="AG15" s="609"/>
      <c r="AH15" s="608"/>
      <c r="AI15" s="608"/>
      <c r="AJ15" s="608"/>
      <c r="AK15" s="608"/>
      <c r="AL15" s="608"/>
      <c r="AM15" s="608"/>
      <c r="AN15" s="608"/>
      <c r="AO15" s="608"/>
      <c r="AP15" s="608"/>
      <c r="AQ15" s="608"/>
      <c r="AR15" s="608"/>
      <c r="AS15" s="608"/>
      <c r="AT15" s="608"/>
      <c r="AU15" s="608"/>
      <c r="AV15" s="608"/>
      <c r="AW15" s="608"/>
      <c r="AX15" s="608"/>
      <c r="AY15" s="608"/>
      <c r="AZ15" s="608"/>
      <c r="BA15" s="608"/>
      <c r="BB15" s="608"/>
      <c r="BC15" s="608"/>
      <c r="BD15" s="608"/>
      <c r="BE15" s="608"/>
      <c r="BF15" s="608"/>
      <c r="BG15" s="608"/>
      <c r="BH15" s="608"/>
      <c r="BI15" s="608"/>
      <c r="BJ15" s="608"/>
      <c r="BK15" s="608"/>
      <c r="BL15" s="608"/>
      <c r="BM15" s="608"/>
      <c r="BN15" s="608"/>
      <c r="BO15" s="608"/>
      <c r="BP15" s="608"/>
      <c r="BQ15" s="608"/>
      <c r="BR15" s="608"/>
      <c r="BS15" s="608"/>
      <c r="BT15" s="608"/>
      <c r="BU15" s="608"/>
      <c r="BV15" s="608"/>
      <c r="BW15" s="608"/>
      <c r="BX15" s="609"/>
      <c r="BY15" s="609"/>
      <c r="BZ15" s="609"/>
      <c r="CA15" s="609"/>
      <c r="CB15" s="609"/>
      <c r="CC15" s="609"/>
      <c r="CD15" s="609"/>
      <c r="CE15" s="609"/>
      <c r="CF15" s="609"/>
      <c r="CG15" s="609"/>
      <c r="CH15" s="609"/>
      <c r="CI15" s="609"/>
      <c r="CJ15" s="609"/>
      <c r="CK15" s="609"/>
      <c r="CL15" s="609"/>
      <c r="CM15" s="609"/>
      <c r="CN15" s="608"/>
      <c r="CO15" s="608"/>
      <c r="CP15" s="608"/>
      <c r="CQ15" s="608"/>
      <c r="CR15" s="608"/>
      <c r="CS15" s="608"/>
      <c r="CT15" s="608"/>
      <c r="CU15" s="608"/>
      <c r="CV15" s="608"/>
      <c r="CW15" s="608"/>
      <c r="CX15" s="608"/>
      <c r="CY15" s="608"/>
      <c r="CZ15" s="608"/>
      <c r="DA15" s="608"/>
      <c r="DB15" s="616"/>
      <c r="DC15" s="617"/>
      <c r="DD15" s="617"/>
      <c r="DE15" s="617"/>
      <c r="DF15" s="618"/>
      <c r="DG15" s="625"/>
      <c r="DH15" s="626"/>
      <c r="DI15" s="626"/>
      <c r="DJ15" s="627"/>
      <c r="DK15" s="625"/>
      <c r="DL15" s="626"/>
      <c r="DM15" s="626"/>
      <c r="DN15" s="627"/>
      <c r="DO15" s="608"/>
      <c r="DP15" s="608"/>
      <c r="DQ15" s="608"/>
      <c r="DR15" s="608"/>
      <c r="DS15" s="608"/>
    </row>
    <row r="16" spans="1:123" s="193" customFormat="1" ht="11.25">
      <c r="A16" s="609"/>
      <c r="B16" s="609"/>
      <c r="C16" s="609"/>
      <c r="D16" s="609"/>
      <c r="E16" s="608"/>
      <c r="F16" s="608"/>
      <c r="G16" s="608"/>
      <c r="H16" s="608"/>
      <c r="I16" s="608"/>
      <c r="J16" s="608"/>
      <c r="K16" s="608"/>
      <c r="L16" s="608"/>
      <c r="M16" s="608"/>
      <c r="N16" s="608"/>
      <c r="O16" s="608"/>
      <c r="P16" s="608"/>
      <c r="Q16" s="608"/>
      <c r="R16" s="608"/>
      <c r="S16" s="608"/>
      <c r="T16" s="608"/>
      <c r="U16" s="608"/>
      <c r="V16" s="608"/>
      <c r="W16" s="609"/>
      <c r="X16" s="609"/>
      <c r="Y16" s="609"/>
      <c r="Z16" s="609"/>
      <c r="AA16" s="609"/>
      <c r="AB16" s="609"/>
      <c r="AC16" s="609"/>
      <c r="AD16" s="609"/>
      <c r="AE16" s="609"/>
      <c r="AF16" s="609"/>
      <c r="AG16" s="609"/>
      <c r="AH16" s="608"/>
      <c r="AI16" s="608"/>
      <c r="AJ16" s="608"/>
      <c r="AK16" s="608"/>
      <c r="AL16" s="608"/>
      <c r="AM16" s="608"/>
      <c r="AN16" s="608"/>
      <c r="AO16" s="608"/>
      <c r="AP16" s="608"/>
      <c r="AQ16" s="608"/>
      <c r="AR16" s="608"/>
      <c r="AS16" s="608"/>
      <c r="AT16" s="608"/>
      <c r="AU16" s="608"/>
      <c r="AV16" s="608"/>
      <c r="AW16" s="608"/>
      <c r="AX16" s="608"/>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c r="BX16" s="609"/>
      <c r="BY16" s="609"/>
      <c r="BZ16" s="609"/>
      <c r="CA16" s="609"/>
      <c r="CB16" s="609"/>
      <c r="CC16" s="609"/>
      <c r="CD16" s="609"/>
      <c r="CE16" s="609"/>
      <c r="CF16" s="609"/>
      <c r="CG16" s="609"/>
      <c r="CH16" s="609"/>
      <c r="CI16" s="609"/>
      <c r="CJ16" s="609"/>
      <c r="CK16" s="609"/>
      <c r="CL16" s="609"/>
      <c r="CM16" s="609"/>
      <c r="CN16" s="608"/>
      <c r="CO16" s="608"/>
      <c r="CP16" s="608"/>
      <c r="CQ16" s="608"/>
      <c r="CR16" s="608"/>
      <c r="CS16" s="608"/>
      <c r="CT16" s="608"/>
      <c r="CU16" s="608"/>
      <c r="CV16" s="608"/>
      <c r="CW16" s="608"/>
      <c r="CX16" s="608"/>
      <c r="CY16" s="608"/>
      <c r="CZ16" s="608"/>
      <c r="DA16" s="608"/>
      <c r="DB16" s="616"/>
      <c r="DC16" s="617"/>
      <c r="DD16" s="617"/>
      <c r="DE16" s="617"/>
      <c r="DF16" s="618"/>
      <c r="DG16" s="625"/>
      <c r="DH16" s="626"/>
      <c r="DI16" s="626"/>
      <c r="DJ16" s="627"/>
      <c r="DK16" s="625"/>
      <c r="DL16" s="626"/>
      <c r="DM16" s="626"/>
      <c r="DN16" s="627"/>
      <c r="DO16" s="608"/>
      <c r="DP16" s="608"/>
      <c r="DQ16" s="608"/>
      <c r="DR16" s="608"/>
      <c r="DS16" s="608"/>
    </row>
    <row r="17" spans="1:123" s="193" customFormat="1" ht="11.25">
      <c r="A17" s="609"/>
      <c r="B17" s="609"/>
      <c r="C17" s="609"/>
      <c r="D17" s="609"/>
      <c r="E17" s="608"/>
      <c r="F17" s="608"/>
      <c r="G17" s="608"/>
      <c r="H17" s="608"/>
      <c r="I17" s="608"/>
      <c r="J17" s="608"/>
      <c r="K17" s="608"/>
      <c r="L17" s="608"/>
      <c r="M17" s="608"/>
      <c r="N17" s="608"/>
      <c r="O17" s="608"/>
      <c r="P17" s="608"/>
      <c r="Q17" s="608"/>
      <c r="R17" s="608"/>
      <c r="S17" s="608"/>
      <c r="T17" s="608"/>
      <c r="U17" s="608"/>
      <c r="V17" s="608"/>
      <c r="W17" s="609"/>
      <c r="X17" s="609"/>
      <c r="Y17" s="609"/>
      <c r="Z17" s="609"/>
      <c r="AA17" s="609"/>
      <c r="AB17" s="609"/>
      <c r="AC17" s="609"/>
      <c r="AD17" s="609"/>
      <c r="AE17" s="609"/>
      <c r="AF17" s="609"/>
      <c r="AG17" s="609"/>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8"/>
      <c r="BG17" s="608"/>
      <c r="BH17" s="608"/>
      <c r="BI17" s="608"/>
      <c r="BJ17" s="608"/>
      <c r="BK17" s="608"/>
      <c r="BL17" s="608"/>
      <c r="BM17" s="608"/>
      <c r="BN17" s="608"/>
      <c r="BO17" s="608"/>
      <c r="BP17" s="608"/>
      <c r="BQ17" s="608"/>
      <c r="BR17" s="608"/>
      <c r="BS17" s="608"/>
      <c r="BT17" s="608"/>
      <c r="BU17" s="608"/>
      <c r="BV17" s="608"/>
      <c r="BW17" s="608"/>
      <c r="BX17" s="609"/>
      <c r="BY17" s="609"/>
      <c r="BZ17" s="609"/>
      <c r="CA17" s="609"/>
      <c r="CB17" s="609"/>
      <c r="CC17" s="609"/>
      <c r="CD17" s="609"/>
      <c r="CE17" s="609"/>
      <c r="CF17" s="609"/>
      <c r="CG17" s="609"/>
      <c r="CH17" s="609"/>
      <c r="CI17" s="609"/>
      <c r="CJ17" s="609"/>
      <c r="CK17" s="609"/>
      <c r="CL17" s="609"/>
      <c r="CM17" s="609"/>
      <c r="CN17" s="608"/>
      <c r="CO17" s="608"/>
      <c r="CP17" s="608"/>
      <c r="CQ17" s="608"/>
      <c r="CR17" s="608"/>
      <c r="CS17" s="608"/>
      <c r="CT17" s="608"/>
      <c r="CU17" s="608"/>
      <c r="CV17" s="608"/>
      <c r="CW17" s="608"/>
      <c r="CX17" s="608"/>
      <c r="CY17" s="608"/>
      <c r="CZ17" s="608"/>
      <c r="DA17" s="608"/>
      <c r="DB17" s="616"/>
      <c r="DC17" s="617"/>
      <c r="DD17" s="617"/>
      <c r="DE17" s="617"/>
      <c r="DF17" s="618"/>
      <c r="DG17" s="625"/>
      <c r="DH17" s="626"/>
      <c r="DI17" s="626"/>
      <c r="DJ17" s="627"/>
      <c r="DK17" s="625"/>
      <c r="DL17" s="626"/>
      <c r="DM17" s="626"/>
      <c r="DN17" s="627"/>
      <c r="DO17" s="608"/>
      <c r="DP17" s="608"/>
      <c r="DQ17" s="608"/>
      <c r="DR17" s="608"/>
      <c r="DS17" s="608"/>
    </row>
    <row r="18" spans="1:123" s="193" customFormat="1" ht="11.25">
      <c r="A18" s="609"/>
      <c r="B18" s="609"/>
      <c r="C18" s="609"/>
      <c r="D18" s="609"/>
      <c r="E18" s="608"/>
      <c r="F18" s="608"/>
      <c r="G18" s="608"/>
      <c r="H18" s="608"/>
      <c r="I18" s="608"/>
      <c r="J18" s="608"/>
      <c r="K18" s="608"/>
      <c r="L18" s="608"/>
      <c r="M18" s="608"/>
      <c r="N18" s="608"/>
      <c r="O18" s="608"/>
      <c r="P18" s="608"/>
      <c r="Q18" s="608"/>
      <c r="R18" s="608"/>
      <c r="S18" s="608"/>
      <c r="T18" s="608"/>
      <c r="U18" s="608"/>
      <c r="V18" s="608"/>
      <c r="W18" s="609"/>
      <c r="X18" s="609"/>
      <c r="Y18" s="609"/>
      <c r="Z18" s="609"/>
      <c r="AA18" s="609"/>
      <c r="AB18" s="609"/>
      <c r="AC18" s="609"/>
      <c r="AD18" s="609"/>
      <c r="AE18" s="609"/>
      <c r="AF18" s="609"/>
      <c r="AG18" s="609"/>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608"/>
      <c r="BV18" s="608"/>
      <c r="BW18" s="608"/>
      <c r="BX18" s="609"/>
      <c r="BY18" s="609"/>
      <c r="BZ18" s="609"/>
      <c r="CA18" s="609"/>
      <c r="CB18" s="609"/>
      <c r="CC18" s="609"/>
      <c r="CD18" s="609"/>
      <c r="CE18" s="609"/>
      <c r="CF18" s="609"/>
      <c r="CG18" s="609"/>
      <c r="CH18" s="609"/>
      <c r="CI18" s="609"/>
      <c r="CJ18" s="609"/>
      <c r="CK18" s="609"/>
      <c r="CL18" s="609"/>
      <c r="CM18" s="609"/>
      <c r="CN18" s="608"/>
      <c r="CO18" s="608"/>
      <c r="CP18" s="608"/>
      <c r="CQ18" s="608"/>
      <c r="CR18" s="608"/>
      <c r="CS18" s="608"/>
      <c r="CT18" s="608"/>
      <c r="CU18" s="608"/>
      <c r="CV18" s="608"/>
      <c r="CW18" s="608"/>
      <c r="CX18" s="608"/>
      <c r="CY18" s="608"/>
      <c r="CZ18" s="608"/>
      <c r="DA18" s="608"/>
      <c r="DB18" s="616"/>
      <c r="DC18" s="617"/>
      <c r="DD18" s="617"/>
      <c r="DE18" s="617"/>
      <c r="DF18" s="618"/>
      <c r="DG18" s="625"/>
      <c r="DH18" s="626"/>
      <c r="DI18" s="626"/>
      <c r="DJ18" s="627"/>
      <c r="DK18" s="625"/>
      <c r="DL18" s="626"/>
      <c r="DM18" s="626"/>
      <c r="DN18" s="627"/>
      <c r="DO18" s="608"/>
      <c r="DP18" s="608"/>
      <c r="DQ18" s="608"/>
      <c r="DR18" s="608"/>
      <c r="DS18" s="608"/>
    </row>
    <row r="19" spans="1:123" s="193" customFormat="1" ht="11.25">
      <c r="A19" s="609"/>
      <c r="B19" s="609"/>
      <c r="C19" s="609"/>
      <c r="D19" s="609"/>
      <c r="E19" s="608"/>
      <c r="F19" s="608"/>
      <c r="G19" s="608"/>
      <c r="H19" s="608"/>
      <c r="I19" s="608"/>
      <c r="J19" s="608"/>
      <c r="K19" s="608"/>
      <c r="L19" s="608"/>
      <c r="M19" s="608"/>
      <c r="N19" s="608"/>
      <c r="O19" s="608"/>
      <c r="P19" s="608"/>
      <c r="Q19" s="608"/>
      <c r="R19" s="608"/>
      <c r="S19" s="608"/>
      <c r="T19" s="608"/>
      <c r="U19" s="608"/>
      <c r="V19" s="608"/>
      <c r="W19" s="609"/>
      <c r="X19" s="609"/>
      <c r="Y19" s="609"/>
      <c r="Z19" s="609"/>
      <c r="AA19" s="609"/>
      <c r="AB19" s="609"/>
      <c r="AC19" s="609"/>
      <c r="AD19" s="609"/>
      <c r="AE19" s="609"/>
      <c r="AF19" s="609"/>
      <c r="AG19" s="609"/>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8"/>
      <c r="BQ19" s="608"/>
      <c r="BR19" s="608"/>
      <c r="BS19" s="608"/>
      <c r="BT19" s="608"/>
      <c r="BU19" s="608"/>
      <c r="BV19" s="608"/>
      <c r="BW19" s="608"/>
      <c r="BX19" s="609"/>
      <c r="BY19" s="609"/>
      <c r="BZ19" s="609"/>
      <c r="CA19" s="609"/>
      <c r="CB19" s="609"/>
      <c r="CC19" s="609"/>
      <c r="CD19" s="609"/>
      <c r="CE19" s="609"/>
      <c r="CF19" s="609"/>
      <c r="CG19" s="609"/>
      <c r="CH19" s="609"/>
      <c r="CI19" s="609"/>
      <c r="CJ19" s="609"/>
      <c r="CK19" s="609"/>
      <c r="CL19" s="609"/>
      <c r="CM19" s="609"/>
      <c r="CN19" s="608"/>
      <c r="CO19" s="608"/>
      <c r="CP19" s="608"/>
      <c r="CQ19" s="608"/>
      <c r="CR19" s="608"/>
      <c r="CS19" s="608"/>
      <c r="CT19" s="608"/>
      <c r="CU19" s="608"/>
      <c r="CV19" s="608"/>
      <c r="CW19" s="608"/>
      <c r="CX19" s="608"/>
      <c r="CY19" s="608"/>
      <c r="CZ19" s="608"/>
      <c r="DA19" s="608"/>
      <c r="DB19" s="616"/>
      <c r="DC19" s="617"/>
      <c r="DD19" s="617"/>
      <c r="DE19" s="617"/>
      <c r="DF19" s="618"/>
      <c r="DG19" s="625"/>
      <c r="DH19" s="626"/>
      <c r="DI19" s="626"/>
      <c r="DJ19" s="627"/>
      <c r="DK19" s="625"/>
      <c r="DL19" s="626"/>
      <c r="DM19" s="626"/>
      <c r="DN19" s="627"/>
      <c r="DO19" s="608"/>
      <c r="DP19" s="608"/>
      <c r="DQ19" s="608"/>
      <c r="DR19" s="608"/>
      <c r="DS19" s="608"/>
    </row>
    <row r="20" spans="1:123" s="193" customFormat="1" ht="11.25">
      <c r="A20" s="609"/>
      <c r="B20" s="609"/>
      <c r="C20" s="609"/>
      <c r="D20" s="609"/>
      <c r="E20" s="608"/>
      <c r="F20" s="608"/>
      <c r="G20" s="608"/>
      <c r="H20" s="608"/>
      <c r="I20" s="608"/>
      <c r="J20" s="608"/>
      <c r="K20" s="608"/>
      <c r="L20" s="608"/>
      <c r="M20" s="608"/>
      <c r="N20" s="608"/>
      <c r="O20" s="608"/>
      <c r="P20" s="608"/>
      <c r="Q20" s="608"/>
      <c r="R20" s="608"/>
      <c r="S20" s="608"/>
      <c r="T20" s="608"/>
      <c r="U20" s="608"/>
      <c r="V20" s="608"/>
      <c r="W20" s="609"/>
      <c r="X20" s="609"/>
      <c r="Y20" s="609"/>
      <c r="Z20" s="609"/>
      <c r="AA20" s="609"/>
      <c r="AB20" s="609"/>
      <c r="AC20" s="609"/>
      <c r="AD20" s="609"/>
      <c r="AE20" s="609"/>
      <c r="AF20" s="609"/>
      <c r="AG20" s="609"/>
      <c r="AH20" s="608"/>
      <c r="AI20" s="608"/>
      <c r="AJ20" s="608"/>
      <c r="AK20" s="608"/>
      <c r="AL20" s="608"/>
      <c r="AM20" s="608"/>
      <c r="AN20" s="608"/>
      <c r="AO20" s="608"/>
      <c r="AP20" s="608"/>
      <c r="AQ20" s="608"/>
      <c r="AR20" s="608"/>
      <c r="AS20" s="608"/>
      <c r="AT20" s="608"/>
      <c r="AU20" s="608"/>
      <c r="AV20" s="608"/>
      <c r="AW20" s="608"/>
      <c r="AX20" s="608"/>
      <c r="AY20" s="608"/>
      <c r="AZ20" s="608"/>
      <c r="BA20" s="608"/>
      <c r="BB20" s="608"/>
      <c r="BC20" s="608"/>
      <c r="BD20" s="608"/>
      <c r="BE20" s="608"/>
      <c r="BF20" s="608"/>
      <c r="BG20" s="608"/>
      <c r="BH20" s="608"/>
      <c r="BI20" s="608"/>
      <c r="BJ20" s="608"/>
      <c r="BK20" s="608"/>
      <c r="BL20" s="608"/>
      <c r="BM20" s="608"/>
      <c r="BN20" s="608"/>
      <c r="BO20" s="608"/>
      <c r="BP20" s="608"/>
      <c r="BQ20" s="608"/>
      <c r="BR20" s="608"/>
      <c r="BS20" s="608"/>
      <c r="BT20" s="608"/>
      <c r="BU20" s="608"/>
      <c r="BV20" s="608"/>
      <c r="BW20" s="608"/>
      <c r="BX20" s="609"/>
      <c r="BY20" s="609"/>
      <c r="BZ20" s="609"/>
      <c r="CA20" s="609"/>
      <c r="CB20" s="609"/>
      <c r="CC20" s="609"/>
      <c r="CD20" s="609"/>
      <c r="CE20" s="609"/>
      <c r="CF20" s="609"/>
      <c r="CG20" s="609"/>
      <c r="CH20" s="609"/>
      <c r="CI20" s="609"/>
      <c r="CJ20" s="609"/>
      <c r="CK20" s="609"/>
      <c r="CL20" s="609"/>
      <c r="CM20" s="609"/>
      <c r="CN20" s="608"/>
      <c r="CO20" s="608"/>
      <c r="CP20" s="608"/>
      <c r="CQ20" s="608"/>
      <c r="CR20" s="608"/>
      <c r="CS20" s="608"/>
      <c r="CT20" s="608"/>
      <c r="CU20" s="608"/>
      <c r="CV20" s="608"/>
      <c r="CW20" s="608"/>
      <c r="CX20" s="608"/>
      <c r="CY20" s="608"/>
      <c r="CZ20" s="608"/>
      <c r="DA20" s="608"/>
      <c r="DB20" s="616"/>
      <c r="DC20" s="617"/>
      <c r="DD20" s="617"/>
      <c r="DE20" s="617"/>
      <c r="DF20" s="618"/>
      <c r="DG20" s="625"/>
      <c r="DH20" s="626"/>
      <c r="DI20" s="626"/>
      <c r="DJ20" s="627"/>
      <c r="DK20" s="625"/>
      <c r="DL20" s="626"/>
      <c r="DM20" s="626"/>
      <c r="DN20" s="627"/>
      <c r="DO20" s="608"/>
      <c r="DP20" s="608"/>
      <c r="DQ20" s="608"/>
      <c r="DR20" s="608"/>
      <c r="DS20" s="608"/>
    </row>
    <row r="21" spans="1:123" s="193" customFormat="1" ht="11.25">
      <c r="A21" s="609"/>
      <c r="B21" s="609"/>
      <c r="C21" s="609"/>
      <c r="D21" s="609"/>
      <c r="E21" s="608"/>
      <c r="F21" s="608"/>
      <c r="G21" s="608"/>
      <c r="H21" s="608"/>
      <c r="I21" s="608"/>
      <c r="J21" s="608"/>
      <c r="K21" s="608"/>
      <c r="L21" s="608"/>
      <c r="M21" s="608"/>
      <c r="N21" s="608"/>
      <c r="O21" s="608"/>
      <c r="P21" s="608"/>
      <c r="Q21" s="608"/>
      <c r="R21" s="608"/>
      <c r="S21" s="608"/>
      <c r="T21" s="608"/>
      <c r="U21" s="608"/>
      <c r="V21" s="608"/>
      <c r="W21" s="609"/>
      <c r="X21" s="609"/>
      <c r="Y21" s="609"/>
      <c r="Z21" s="609"/>
      <c r="AA21" s="609"/>
      <c r="AB21" s="609"/>
      <c r="AC21" s="609"/>
      <c r="AD21" s="609"/>
      <c r="AE21" s="609"/>
      <c r="AF21" s="609"/>
      <c r="AG21" s="609"/>
      <c r="AH21" s="608"/>
      <c r="AI21" s="608"/>
      <c r="AJ21" s="608"/>
      <c r="AK21" s="608"/>
      <c r="AL21" s="608"/>
      <c r="AM21" s="608"/>
      <c r="AN21" s="608"/>
      <c r="AO21" s="608"/>
      <c r="AP21" s="608"/>
      <c r="AQ21" s="608"/>
      <c r="AR21" s="608"/>
      <c r="AS21" s="608"/>
      <c r="AT21" s="608"/>
      <c r="AU21" s="608"/>
      <c r="AV21" s="608"/>
      <c r="AW21" s="608"/>
      <c r="AX21" s="608"/>
      <c r="AY21" s="608"/>
      <c r="AZ21" s="608"/>
      <c r="BA21" s="608"/>
      <c r="BB21" s="608"/>
      <c r="BC21" s="608"/>
      <c r="BD21" s="608"/>
      <c r="BE21" s="608"/>
      <c r="BF21" s="608"/>
      <c r="BG21" s="608"/>
      <c r="BH21" s="608"/>
      <c r="BI21" s="608"/>
      <c r="BJ21" s="608"/>
      <c r="BK21" s="608"/>
      <c r="BL21" s="608"/>
      <c r="BM21" s="608"/>
      <c r="BN21" s="608"/>
      <c r="BO21" s="608"/>
      <c r="BP21" s="608"/>
      <c r="BQ21" s="608"/>
      <c r="BR21" s="608"/>
      <c r="BS21" s="608"/>
      <c r="BT21" s="608"/>
      <c r="BU21" s="608"/>
      <c r="BV21" s="608"/>
      <c r="BW21" s="608"/>
      <c r="BX21" s="609"/>
      <c r="BY21" s="609"/>
      <c r="BZ21" s="609"/>
      <c r="CA21" s="609"/>
      <c r="CB21" s="609"/>
      <c r="CC21" s="609"/>
      <c r="CD21" s="609"/>
      <c r="CE21" s="609"/>
      <c r="CF21" s="609"/>
      <c r="CG21" s="609"/>
      <c r="CH21" s="609"/>
      <c r="CI21" s="609"/>
      <c r="CJ21" s="609"/>
      <c r="CK21" s="609"/>
      <c r="CL21" s="609"/>
      <c r="CM21" s="609"/>
      <c r="CN21" s="608"/>
      <c r="CO21" s="608"/>
      <c r="CP21" s="608"/>
      <c r="CQ21" s="608"/>
      <c r="CR21" s="608"/>
      <c r="CS21" s="608"/>
      <c r="CT21" s="608"/>
      <c r="CU21" s="608"/>
      <c r="CV21" s="608"/>
      <c r="CW21" s="608"/>
      <c r="CX21" s="608"/>
      <c r="CY21" s="608"/>
      <c r="CZ21" s="608"/>
      <c r="DA21" s="608"/>
      <c r="DB21" s="616"/>
      <c r="DC21" s="617"/>
      <c r="DD21" s="617"/>
      <c r="DE21" s="617"/>
      <c r="DF21" s="618"/>
      <c r="DG21" s="625"/>
      <c r="DH21" s="626"/>
      <c r="DI21" s="626"/>
      <c r="DJ21" s="627"/>
      <c r="DK21" s="625"/>
      <c r="DL21" s="626"/>
      <c r="DM21" s="626"/>
      <c r="DN21" s="627"/>
      <c r="DO21" s="608"/>
      <c r="DP21" s="608"/>
      <c r="DQ21" s="608"/>
      <c r="DR21" s="608"/>
      <c r="DS21" s="608"/>
    </row>
    <row r="22" spans="1:123" s="193" customFormat="1" ht="11.25">
      <c r="A22" s="609"/>
      <c r="B22" s="609"/>
      <c r="C22" s="609"/>
      <c r="D22" s="609"/>
      <c r="E22" s="608"/>
      <c r="F22" s="608"/>
      <c r="G22" s="608"/>
      <c r="H22" s="608"/>
      <c r="I22" s="608"/>
      <c r="J22" s="608"/>
      <c r="K22" s="608"/>
      <c r="L22" s="608"/>
      <c r="M22" s="608"/>
      <c r="N22" s="608"/>
      <c r="O22" s="608"/>
      <c r="P22" s="608"/>
      <c r="Q22" s="608"/>
      <c r="R22" s="608"/>
      <c r="S22" s="608"/>
      <c r="T22" s="608"/>
      <c r="U22" s="608"/>
      <c r="V22" s="608"/>
      <c r="W22" s="609"/>
      <c r="X22" s="609"/>
      <c r="Y22" s="609"/>
      <c r="Z22" s="609"/>
      <c r="AA22" s="609"/>
      <c r="AB22" s="609"/>
      <c r="AC22" s="609"/>
      <c r="AD22" s="609"/>
      <c r="AE22" s="609"/>
      <c r="AF22" s="609"/>
      <c r="AG22" s="609"/>
      <c r="AH22" s="608"/>
      <c r="AI22" s="608"/>
      <c r="AJ22" s="608"/>
      <c r="AK22" s="608"/>
      <c r="AL22" s="608"/>
      <c r="AM22" s="608"/>
      <c r="AN22" s="608"/>
      <c r="AO22" s="608"/>
      <c r="AP22" s="608"/>
      <c r="AQ22" s="608"/>
      <c r="AR22" s="608"/>
      <c r="AS22" s="608"/>
      <c r="AT22" s="608"/>
      <c r="AU22" s="608"/>
      <c r="AV22" s="608"/>
      <c r="AW22" s="608"/>
      <c r="AX22" s="608"/>
      <c r="AY22" s="608"/>
      <c r="AZ22" s="608"/>
      <c r="BA22" s="608"/>
      <c r="BB22" s="608"/>
      <c r="BC22" s="608"/>
      <c r="BD22" s="608"/>
      <c r="BE22" s="608"/>
      <c r="BF22" s="608"/>
      <c r="BG22" s="608"/>
      <c r="BH22" s="608"/>
      <c r="BI22" s="608"/>
      <c r="BJ22" s="608"/>
      <c r="BK22" s="608"/>
      <c r="BL22" s="608"/>
      <c r="BM22" s="608"/>
      <c r="BN22" s="608"/>
      <c r="BO22" s="608"/>
      <c r="BP22" s="608"/>
      <c r="BQ22" s="608"/>
      <c r="BR22" s="608"/>
      <c r="BS22" s="608"/>
      <c r="BT22" s="608"/>
      <c r="BU22" s="608"/>
      <c r="BV22" s="608"/>
      <c r="BW22" s="608"/>
      <c r="BX22" s="609"/>
      <c r="BY22" s="609"/>
      <c r="BZ22" s="609"/>
      <c r="CA22" s="609"/>
      <c r="CB22" s="609"/>
      <c r="CC22" s="609"/>
      <c r="CD22" s="609"/>
      <c r="CE22" s="609"/>
      <c r="CF22" s="609"/>
      <c r="CG22" s="609"/>
      <c r="CH22" s="609"/>
      <c r="CI22" s="609"/>
      <c r="CJ22" s="609"/>
      <c r="CK22" s="609"/>
      <c r="CL22" s="609"/>
      <c r="CM22" s="609"/>
      <c r="CN22" s="608"/>
      <c r="CO22" s="608"/>
      <c r="CP22" s="608"/>
      <c r="CQ22" s="608"/>
      <c r="CR22" s="608"/>
      <c r="CS22" s="608"/>
      <c r="CT22" s="608"/>
      <c r="CU22" s="608"/>
      <c r="CV22" s="608"/>
      <c r="CW22" s="608"/>
      <c r="CX22" s="608"/>
      <c r="CY22" s="608"/>
      <c r="CZ22" s="608"/>
      <c r="DA22" s="608"/>
      <c r="DB22" s="616"/>
      <c r="DC22" s="617"/>
      <c r="DD22" s="617"/>
      <c r="DE22" s="617"/>
      <c r="DF22" s="618"/>
      <c r="DG22" s="625"/>
      <c r="DH22" s="626"/>
      <c r="DI22" s="626"/>
      <c r="DJ22" s="627"/>
      <c r="DK22" s="625"/>
      <c r="DL22" s="626"/>
      <c r="DM22" s="626"/>
      <c r="DN22" s="627"/>
      <c r="DO22" s="608"/>
      <c r="DP22" s="608"/>
      <c r="DQ22" s="608"/>
      <c r="DR22" s="608"/>
      <c r="DS22" s="608"/>
    </row>
    <row r="23" spans="1:123" s="193" customFormat="1" ht="11.25">
      <c r="A23" s="609"/>
      <c r="B23" s="609"/>
      <c r="C23" s="609"/>
      <c r="D23" s="609"/>
      <c r="E23" s="608"/>
      <c r="F23" s="608"/>
      <c r="G23" s="608"/>
      <c r="H23" s="608"/>
      <c r="I23" s="608"/>
      <c r="J23" s="608"/>
      <c r="K23" s="608"/>
      <c r="L23" s="608"/>
      <c r="M23" s="608"/>
      <c r="N23" s="608"/>
      <c r="O23" s="608"/>
      <c r="P23" s="608"/>
      <c r="Q23" s="608"/>
      <c r="R23" s="608"/>
      <c r="S23" s="608"/>
      <c r="T23" s="608"/>
      <c r="U23" s="608"/>
      <c r="V23" s="608"/>
      <c r="W23" s="609"/>
      <c r="X23" s="609"/>
      <c r="Y23" s="609"/>
      <c r="Z23" s="609"/>
      <c r="AA23" s="609"/>
      <c r="AB23" s="609"/>
      <c r="AC23" s="609"/>
      <c r="AD23" s="609"/>
      <c r="AE23" s="609"/>
      <c r="AF23" s="609"/>
      <c r="AG23" s="609"/>
      <c r="AH23" s="608"/>
      <c r="AI23" s="608"/>
      <c r="AJ23" s="608"/>
      <c r="AK23" s="608"/>
      <c r="AL23" s="608"/>
      <c r="AM23" s="608"/>
      <c r="AN23" s="608"/>
      <c r="AO23" s="608"/>
      <c r="AP23" s="608"/>
      <c r="AQ23" s="608"/>
      <c r="AR23" s="608"/>
      <c r="AS23" s="608"/>
      <c r="AT23" s="608"/>
      <c r="AU23" s="608"/>
      <c r="AV23" s="608"/>
      <c r="AW23" s="608"/>
      <c r="AX23" s="608"/>
      <c r="AY23" s="608"/>
      <c r="AZ23" s="608"/>
      <c r="BA23" s="608"/>
      <c r="BB23" s="608"/>
      <c r="BC23" s="608"/>
      <c r="BD23" s="608"/>
      <c r="BE23" s="608"/>
      <c r="BF23" s="608"/>
      <c r="BG23" s="608"/>
      <c r="BH23" s="608"/>
      <c r="BI23" s="608"/>
      <c r="BJ23" s="608"/>
      <c r="BK23" s="608"/>
      <c r="BL23" s="608"/>
      <c r="BM23" s="608"/>
      <c r="BN23" s="608"/>
      <c r="BO23" s="608"/>
      <c r="BP23" s="608"/>
      <c r="BQ23" s="608"/>
      <c r="BR23" s="608"/>
      <c r="BS23" s="608"/>
      <c r="BT23" s="608"/>
      <c r="BU23" s="608"/>
      <c r="BV23" s="608"/>
      <c r="BW23" s="608"/>
      <c r="BX23" s="609"/>
      <c r="BY23" s="609"/>
      <c r="BZ23" s="609"/>
      <c r="CA23" s="609"/>
      <c r="CB23" s="609"/>
      <c r="CC23" s="609"/>
      <c r="CD23" s="609"/>
      <c r="CE23" s="609"/>
      <c r="CF23" s="609"/>
      <c r="CG23" s="609"/>
      <c r="CH23" s="609"/>
      <c r="CI23" s="609"/>
      <c r="CJ23" s="609"/>
      <c r="CK23" s="609"/>
      <c r="CL23" s="609"/>
      <c r="CM23" s="609"/>
      <c r="CN23" s="608"/>
      <c r="CO23" s="608"/>
      <c r="CP23" s="608"/>
      <c r="CQ23" s="608"/>
      <c r="CR23" s="608"/>
      <c r="CS23" s="608"/>
      <c r="CT23" s="608"/>
      <c r="CU23" s="608"/>
      <c r="CV23" s="608"/>
      <c r="CW23" s="608"/>
      <c r="CX23" s="608"/>
      <c r="CY23" s="608"/>
      <c r="CZ23" s="608"/>
      <c r="DA23" s="608"/>
      <c r="DB23" s="616"/>
      <c r="DC23" s="617"/>
      <c r="DD23" s="617"/>
      <c r="DE23" s="617"/>
      <c r="DF23" s="618"/>
      <c r="DG23" s="625"/>
      <c r="DH23" s="626"/>
      <c r="DI23" s="626"/>
      <c r="DJ23" s="627"/>
      <c r="DK23" s="625"/>
      <c r="DL23" s="626"/>
      <c r="DM23" s="626"/>
      <c r="DN23" s="627"/>
      <c r="DO23" s="608"/>
      <c r="DP23" s="608"/>
      <c r="DQ23" s="608"/>
      <c r="DR23" s="608"/>
      <c r="DS23" s="608"/>
    </row>
    <row r="24" spans="1:123" s="193" customFormat="1" ht="11.25">
      <c r="A24" s="609"/>
      <c r="B24" s="609"/>
      <c r="C24" s="609"/>
      <c r="D24" s="609"/>
      <c r="E24" s="608"/>
      <c r="F24" s="608"/>
      <c r="G24" s="608"/>
      <c r="H24" s="608"/>
      <c r="I24" s="608"/>
      <c r="J24" s="608"/>
      <c r="K24" s="608"/>
      <c r="L24" s="608"/>
      <c r="M24" s="608"/>
      <c r="N24" s="608"/>
      <c r="O24" s="608"/>
      <c r="P24" s="608"/>
      <c r="Q24" s="608"/>
      <c r="R24" s="608"/>
      <c r="S24" s="608"/>
      <c r="T24" s="608"/>
      <c r="U24" s="608"/>
      <c r="V24" s="608"/>
      <c r="W24" s="609"/>
      <c r="X24" s="609"/>
      <c r="Y24" s="609"/>
      <c r="Z24" s="609"/>
      <c r="AA24" s="609"/>
      <c r="AB24" s="609"/>
      <c r="AC24" s="609"/>
      <c r="AD24" s="609"/>
      <c r="AE24" s="609"/>
      <c r="AF24" s="609"/>
      <c r="AG24" s="609"/>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608"/>
      <c r="BH24" s="608"/>
      <c r="BI24" s="608"/>
      <c r="BJ24" s="608"/>
      <c r="BK24" s="608"/>
      <c r="BL24" s="608"/>
      <c r="BM24" s="608"/>
      <c r="BN24" s="608"/>
      <c r="BO24" s="608"/>
      <c r="BP24" s="608"/>
      <c r="BQ24" s="608"/>
      <c r="BR24" s="608"/>
      <c r="BS24" s="608"/>
      <c r="BT24" s="608"/>
      <c r="BU24" s="608"/>
      <c r="BV24" s="608"/>
      <c r="BW24" s="608"/>
      <c r="BX24" s="609"/>
      <c r="BY24" s="609"/>
      <c r="BZ24" s="609"/>
      <c r="CA24" s="609"/>
      <c r="CB24" s="609"/>
      <c r="CC24" s="609"/>
      <c r="CD24" s="609"/>
      <c r="CE24" s="609"/>
      <c r="CF24" s="609"/>
      <c r="CG24" s="609"/>
      <c r="CH24" s="609"/>
      <c r="CI24" s="609"/>
      <c r="CJ24" s="609"/>
      <c r="CK24" s="609"/>
      <c r="CL24" s="609"/>
      <c r="CM24" s="609"/>
      <c r="CN24" s="608"/>
      <c r="CO24" s="608"/>
      <c r="CP24" s="608"/>
      <c r="CQ24" s="608"/>
      <c r="CR24" s="608"/>
      <c r="CS24" s="608"/>
      <c r="CT24" s="608"/>
      <c r="CU24" s="608"/>
      <c r="CV24" s="608"/>
      <c r="CW24" s="608"/>
      <c r="CX24" s="608"/>
      <c r="CY24" s="608"/>
      <c r="CZ24" s="608"/>
      <c r="DA24" s="608"/>
      <c r="DB24" s="616"/>
      <c r="DC24" s="617"/>
      <c r="DD24" s="617"/>
      <c r="DE24" s="617"/>
      <c r="DF24" s="618"/>
      <c r="DG24" s="625"/>
      <c r="DH24" s="626"/>
      <c r="DI24" s="626"/>
      <c r="DJ24" s="627"/>
      <c r="DK24" s="625"/>
      <c r="DL24" s="626"/>
      <c r="DM24" s="626"/>
      <c r="DN24" s="627"/>
      <c r="DO24" s="608"/>
      <c r="DP24" s="608"/>
      <c r="DQ24" s="608"/>
      <c r="DR24" s="608"/>
      <c r="DS24" s="608"/>
    </row>
    <row r="25" spans="1:123" s="193" customFormat="1" ht="11.25">
      <c r="A25" s="609"/>
      <c r="B25" s="609"/>
      <c r="C25" s="609"/>
      <c r="D25" s="609"/>
      <c r="E25" s="608"/>
      <c r="F25" s="608"/>
      <c r="G25" s="608"/>
      <c r="H25" s="608"/>
      <c r="I25" s="608"/>
      <c r="J25" s="608"/>
      <c r="K25" s="608"/>
      <c r="L25" s="608"/>
      <c r="M25" s="608"/>
      <c r="N25" s="608"/>
      <c r="O25" s="608"/>
      <c r="P25" s="608"/>
      <c r="Q25" s="608"/>
      <c r="R25" s="608"/>
      <c r="S25" s="608"/>
      <c r="T25" s="608"/>
      <c r="U25" s="608"/>
      <c r="V25" s="608"/>
      <c r="W25" s="609"/>
      <c r="X25" s="609"/>
      <c r="Y25" s="609"/>
      <c r="Z25" s="609"/>
      <c r="AA25" s="609"/>
      <c r="AB25" s="609"/>
      <c r="AC25" s="609"/>
      <c r="AD25" s="609"/>
      <c r="AE25" s="609"/>
      <c r="AF25" s="609"/>
      <c r="AG25" s="609"/>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9"/>
      <c r="BY25" s="609"/>
      <c r="BZ25" s="609"/>
      <c r="CA25" s="609"/>
      <c r="CB25" s="609"/>
      <c r="CC25" s="609"/>
      <c r="CD25" s="609"/>
      <c r="CE25" s="609"/>
      <c r="CF25" s="609"/>
      <c r="CG25" s="609"/>
      <c r="CH25" s="609"/>
      <c r="CI25" s="609"/>
      <c r="CJ25" s="609"/>
      <c r="CK25" s="609"/>
      <c r="CL25" s="609"/>
      <c r="CM25" s="609"/>
      <c r="CN25" s="608"/>
      <c r="CO25" s="608"/>
      <c r="CP25" s="608"/>
      <c r="CQ25" s="608"/>
      <c r="CR25" s="608"/>
      <c r="CS25" s="608"/>
      <c r="CT25" s="608"/>
      <c r="CU25" s="608"/>
      <c r="CV25" s="608"/>
      <c r="CW25" s="608"/>
      <c r="CX25" s="608"/>
      <c r="CY25" s="608"/>
      <c r="CZ25" s="608"/>
      <c r="DA25" s="608"/>
      <c r="DB25" s="619"/>
      <c r="DC25" s="620"/>
      <c r="DD25" s="620"/>
      <c r="DE25" s="620"/>
      <c r="DF25" s="621"/>
      <c r="DG25" s="628"/>
      <c r="DH25" s="629"/>
      <c r="DI25" s="629"/>
      <c r="DJ25" s="630"/>
      <c r="DK25" s="628"/>
      <c r="DL25" s="629"/>
      <c r="DM25" s="629"/>
      <c r="DN25" s="630"/>
      <c r="DO25" s="608"/>
      <c r="DP25" s="608"/>
      <c r="DQ25" s="608"/>
      <c r="DR25" s="608"/>
      <c r="DS25" s="608"/>
    </row>
    <row r="26" spans="1:123" s="193" customFormat="1" ht="11.25">
      <c r="A26" s="604">
        <v>1</v>
      </c>
      <c r="B26" s="604"/>
      <c r="C26" s="604"/>
      <c r="D26" s="604"/>
      <c r="E26" s="604">
        <v>2</v>
      </c>
      <c r="F26" s="604"/>
      <c r="G26" s="604"/>
      <c r="H26" s="604"/>
      <c r="I26" s="604">
        <v>3</v>
      </c>
      <c r="J26" s="604"/>
      <c r="K26" s="604"/>
      <c r="L26" s="604"/>
      <c r="M26" s="604">
        <v>4</v>
      </c>
      <c r="N26" s="604"/>
      <c r="O26" s="604"/>
      <c r="P26" s="604"/>
      <c r="Q26" s="604"/>
      <c r="R26" s="604"/>
      <c r="S26" s="604">
        <v>5</v>
      </c>
      <c r="T26" s="604"/>
      <c r="U26" s="604"/>
      <c r="V26" s="604"/>
      <c r="W26" s="604">
        <v>6</v>
      </c>
      <c r="X26" s="604"/>
      <c r="Y26" s="604"/>
      <c r="Z26" s="604"/>
      <c r="AA26" s="604"/>
      <c r="AB26" s="604">
        <v>7</v>
      </c>
      <c r="AC26" s="604"/>
      <c r="AD26" s="604"/>
      <c r="AE26" s="604"/>
      <c r="AF26" s="604"/>
      <c r="AG26" s="604"/>
      <c r="AH26" s="604">
        <v>8</v>
      </c>
      <c r="AI26" s="604"/>
      <c r="AJ26" s="604"/>
      <c r="AK26" s="604"/>
      <c r="AL26" s="604">
        <v>9</v>
      </c>
      <c r="AM26" s="604"/>
      <c r="AN26" s="604"/>
      <c r="AO26" s="604"/>
      <c r="AP26" s="604">
        <v>10</v>
      </c>
      <c r="AQ26" s="604"/>
      <c r="AR26" s="604"/>
      <c r="AS26" s="604"/>
      <c r="AT26" s="604"/>
      <c r="AU26" s="604"/>
      <c r="AV26" s="604">
        <v>11</v>
      </c>
      <c r="AW26" s="604"/>
      <c r="AX26" s="604"/>
      <c r="AY26" s="604"/>
      <c r="AZ26" s="604"/>
      <c r="BA26" s="604"/>
      <c r="BB26" s="604">
        <v>12</v>
      </c>
      <c r="BC26" s="604"/>
      <c r="BD26" s="604"/>
      <c r="BE26" s="604"/>
      <c r="BF26" s="604"/>
      <c r="BG26" s="604"/>
      <c r="BH26" s="604">
        <v>13</v>
      </c>
      <c r="BI26" s="604"/>
      <c r="BJ26" s="604"/>
      <c r="BK26" s="604"/>
      <c r="BL26" s="604">
        <v>14</v>
      </c>
      <c r="BM26" s="604"/>
      <c r="BN26" s="604"/>
      <c r="BO26" s="604"/>
      <c r="BP26" s="604">
        <v>15</v>
      </c>
      <c r="BQ26" s="604"/>
      <c r="BR26" s="604"/>
      <c r="BS26" s="604"/>
      <c r="BT26" s="604">
        <v>16</v>
      </c>
      <c r="BU26" s="604"/>
      <c r="BV26" s="604"/>
      <c r="BW26" s="604"/>
      <c r="BX26" s="604">
        <v>17</v>
      </c>
      <c r="BY26" s="604"/>
      <c r="BZ26" s="604"/>
      <c r="CA26" s="604"/>
      <c r="CB26" s="604">
        <v>18</v>
      </c>
      <c r="CC26" s="604"/>
      <c r="CD26" s="604"/>
      <c r="CE26" s="604"/>
      <c r="CF26" s="604">
        <v>19</v>
      </c>
      <c r="CG26" s="604"/>
      <c r="CH26" s="604"/>
      <c r="CI26" s="604"/>
      <c r="CJ26" s="604">
        <v>20</v>
      </c>
      <c r="CK26" s="604"/>
      <c r="CL26" s="604"/>
      <c r="CM26" s="604"/>
      <c r="CN26" s="604">
        <v>21</v>
      </c>
      <c r="CO26" s="604"/>
      <c r="CP26" s="604"/>
      <c r="CQ26" s="604"/>
      <c r="CR26" s="604">
        <v>22</v>
      </c>
      <c r="CS26" s="604"/>
      <c r="CT26" s="604"/>
      <c r="CU26" s="604"/>
      <c r="CV26" s="604"/>
      <c r="CW26" s="604"/>
      <c r="CX26" s="604">
        <v>23</v>
      </c>
      <c r="CY26" s="604"/>
      <c r="CZ26" s="604"/>
      <c r="DA26" s="604"/>
      <c r="DB26" s="604">
        <v>24</v>
      </c>
      <c r="DC26" s="604"/>
      <c r="DD26" s="604"/>
      <c r="DE26" s="604"/>
      <c r="DF26" s="604"/>
      <c r="DG26" s="604">
        <v>25</v>
      </c>
      <c r="DH26" s="604"/>
      <c r="DI26" s="604"/>
      <c r="DJ26" s="604"/>
      <c r="DK26" s="604">
        <v>26</v>
      </c>
      <c r="DL26" s="604"/>
      <c r="DM26" s="604"/>
      <c r="DN26" s="604"/>
      <c r="DO26" s="604">
        <v>27</v>
      </c>
      <c r="DP26" s="604"/>
      <c r="DQ26" s="604"/>
      <c r="DR26" s="604"/>
      <c r="DS26" s="604"/>
    </row>
    <row r="27" spans="1:123" ht="33.75" customHeight="1">
      <c r="A27" s="444" t="s">
        <v>605</v>
      </c>
      <c r="B27" s="445"/>
      <c r="C27" s="445"/>
      <c r="D27" s="446"/>
      <c r="E27" s="444" t="s">
        <v>606</v>
      </c>
      <c r="F27" s="445"/>
      <c r="G27" s="445"/>
      <c r="H27" s="446"/>
      <c r="I27" s="444" t="s">
        <v>607</v>
      </c>
      <c r="J27" s="445"/>
      <c r="K27" s="445"/>
      <c r="L27" s="446"/>
      <c r="M27" s="444" t="s">
        <v>608</v>
      </c>
      <c r="N27" s="445"/>
      <c r="O27" s="445"/>
      <c r="P27" s="445"/>
      <c r="Q27" s="445"/>
      <c r="R27" s="446"/>
      <c r="S27" s="441">
        <v>6</v>
      </c>
      <c r="T27" s="442"/>
      <c r="U27" s="442"/>
      <c r="V27" s="443"/>
      <c r="W27" s="601" t="s">
        <v>609</v>
      </c>
      <c r="X27" s="602"/>
      <c r="Y27" s="602"/>
      <c r="Z27" s="602"/>
      <c r="AA27" s="603"/>
      <c r="AB27" s="601" t="s">
        <v>610</v>
      </c>
      <c r="AC27" s="602"/>
      <c r="AD27" s="602"/>
      <c r="AE27" s="602"/>
      <c r="AF27" s="602"/>
      <c r="AG27" s="603"/>
      <c r="AH27" s="444" t="s">
        <v>611</v>
      </c>
      <c r="AI27" s="445"/>
      <c r="AJ27" s="445"/>
      <c r="AK27" s="446"/>
      <c r="AL27" s="441">
        <v>2.0299999999999998</v>
      </c>
      <c r="AM27" s="442"/>
      <c r="AN27" s="442"/>
      <c r="AO27" s="443"/>
      <c r="AP27" s="444" t="s">
        <v>607</v>
      </c>
      <c r="AQ27" s="445"/>
      <c r="AR27" s="445"/>
      <c r="AS27" s="445"/>
      <c r="AT27" s="445"/>
      <c r="AU27" s="446"/>
      <c r="AV27" s="595" t="s">
        <v>612</v>
      </c>
      <c r="AW27" s="596"/>
      <c r="AX27" s="596"/>
      <c r="AY27" s="596"/>
      <c r="AZ27" s="596"/>
      <c r="BA27" s="597"/>
      <c r="BB27" s="440"/>
      <c r="BC27" s="440"/>
      <c r="BD27" s="440"/>
      <c r="BE27" s="440"/>
      <c r="BF27" s="440"/>
      <c r="BG27" s="440"/>
      <c r="BH27" s="441">
        <v>1</v>
      </c>
      <c r="BI27" s="442"/>
      <c r="BJ27" s="442"/>
      <c r="BK27" s="443"/>
      <c r="BL27" s="463"/>
      <c r="BM27" s="463"/>
      <c r="BN27" s="463"/>
      <c r="BO27" s="463"/>
      <c r="BP27" s="441"/>
      <c r="BQ27" s="442"/>
      <c r="BR27" s="442"/>
      <c r="BS27" s="443"/>
      <c r="BT27" s="463"/>
      <c r="BU27" s="463"/>
      <c r="BV27" s="463"/>
      <c r="BW27" s="463"/>
      <c r="BX27" s="463"/>
      <c r="BY27" s="463"/>
      <c r="BZ27" s="463"/>
      <c r="CA27" s="463"/>
      <c r="CB27" s="463"/>
      <c r="CC27" s="463"/>
      <c r="CD27" s="463"/>
      <c r="CE27" s="463"/>
      <c r="CF27" s="463"/>
      <c r="CG27" s="463"/>
      <c r="CH27" s="463"/>
      <c r="CI27" s="463"/>
      <c r="CJ27" s="463"/>
      <c r="CK27" s="463"/>
      <c r="CL27" s="463"/>
      <c r="CM27" s="463"/>
      <c r="CN27" s="441">
        <v>1</v>
      </c>
      <c r="CO27" s="442"/>
      <c r="CP27" s="442"/>
      <c r="CQ27" s="443"/>
      <c r="CR27" s="441">
        <v>2</v>
      </c>
      <c r="CS27" s="442"/>
      <c r="CT27" s="442"/>
      <c r="CU27" s="442"/>
      <c r="CV27" s="442"/>
      <c r="CW27" s="443"/>
      <c r="CX27" s="595" t="s">
        <v>612</v>
      </c>
      <c r="CY27" s="596"/>
      <c r="CZ27" s="596"/>
      <c r="DA27" s="597"/>
      <c r="DB27" s="598" t="s">
        <v>613</v>
      </c>
      <c r="DC27" s="599"/>
      <c r="DD27" s="599"/>
      <c r="DE27" s="599"/>
      <c r="DF27" s="600"/>
      <c r="DG27" s="444" t="s">
        <v>614</v>
      </c>
      <c r="DH27" s="445"/>
      <c r="DI27" s="445"/>
      <c r="DJ27" s="446"/>
      <c r="DK27" s="444" t="s">
        <v>615</v>
      </c>
      <c r="DL27" s="445"/>
      <c r="DM27" s="445"/>
      <c r="DN27" s="446"/>
      <c r="DO27" s="444" t="s">
        <v>605</v>
      </c>
      <c r="DP27" s="445"/>
      <c r="DQ27" s="445"/>
      <c r="DR27" s="445"/>
      <c r="DS27" s="446"/>
    </row>
    <row r="28" spans="1:123" ht="39" customHeight="1">
      <c r="A28" s="444" t="s">
        <v>276</v>
      </c>
      <c r="B28" s="445"/>
      <c r="C28" s="445"/>
      <c r="D28" s="446"/>
      <c r="E28" s="444" t="s">
        <v>616</v>
      </c>
      <c r="F28" s="445"/>
      <c r="G28" s="445"/>
      <c r="H28" s="446"/>
      <c r="I28" s="444" t="s">
        <v>607</v>
      </c>
      <c r="J28" s="445"/>
      <c r="K28" s="445"/>
      <c r="L28" s="446"/>
      <c r="M28" s="444" t="s">
        <v>617</v>
      </c>
      <c r="N28" s="445"/>
      <c r="O28" s="445"/>
      <c r="P28" s="445"/>
      <c r="Q28" s="445"/>
      <c r="R28" s="446"/>
      <c r="S28" s="441">
        <v>110</v>
      </c>
      <c r="T28" s="442"/>
      <c r="U28" s="442"/>
      <c r="V28" s="443"/>
      <c r="W28" s="601" t="s">
        <v>618</v>
      </c>
      <c r="X28" s="602"/>
      <c r="Y28" s="602"/>
      <c r="Z28" s="602"/>
      <c r="AA28" s="603"/>
      <c r="AB28" s="601" t="s">
        <v>619</v>
      </c>
      <c r="AC28" s="602"/>
      <c r="AD28" s="602"/>
      <c r="AE28" s="602"/>
      <c r="AF28" s="602"/>
      <c r="AG28" s="603"/>
      <c r="AH28" s="444" t="s">
        <v>611</v>
      </c>
      <c r="AI28" s="445"/>
      <c r="AJ28" s="445"/>
      <c r="AK28" s="446"/>
      <c r="AL28" s="441">
        <v>0.05</v>
      </c>
      <c r="AM28" s="442"/>
      <c r="AN28" s="442"/>
      <c r="AO28" s="443"/>
      <c r="AP28" s="444" t="s">
        <v>607</v>
      </c>
      <c r="AQ28" s="445"/>
      <c r="AR28" s="445"/>
      <c r="AS28" s="445"/>
      <c r="AT28" s="445"/>
      <c r="AU28" s="446"/>
      <c r="AV28" s="601" t="s">
        <v>620</v>
      </c>
      <c r="AW28" s="602"/>
      <c r="AX28" s="602"/>
      <c r="AY28" s="602"/>
      <c r="AZ28" s="602"/>
      <c r="BA28" s="603"/>
      <c r="BB28" s="440"/>
      <c r="BC28" s="440"/>
      <c r="BD28" s="440"/>
      <c r="BE28" s="440"/>
      <c r="BF28" s="440"/>
      <c r="BG28" s="440"/>
      <c r="BH28" s="441">
        <v>1</v>
      </c>
      <c r="BI28" s="442"/>
      <c r="BJ28" s="442"/>
      <c r="BK28" s="443"/>
      <c r="BL28" s="463"/>
      <c r="BM28" s="463"/>
      <c r="BN28" s="463"/>
      <c r="BO28" s="463"/>
      <c r="BP28" s="463"/>
      <c r="BQ28" s="463"/>
      <c r="BR28" s="463"/>
      <c r="BS28" s="463"/>
      <c r="BT28" s="463"/>
      <c r="BU28" s="463"/>
      <c r="BV28" s="463"/>
      <c r="BW28" s="463"/>
      <c r="BX28" s="463"/>
      <c r="BY28" s="463"/>
      <c r="BZ28" s="463"/>
      <c r="CA28" s="463"/>
      <c r="CB28" s="463"/>
      <c r="CC28" s="463"/>
      <c r="CD28" s="463"/>
      <c r="CE28" s="463"/>
      <c r="CF28" s="463"/>
      <c r="CG28" s="463"/>
      <c r="CH28" s="463"/>
      <c r="CI28" s="463"/>
      <c r="CJ28" s="463"/>
      <c r="CK28" s="463"/>
      <c r="CL28" s="463"/>
      <c r="CM28" s="463"/>
      <c r="CN28" s="441">
        <v>1</v>
      </c>
      <c r="CO28" s="442"/>
      <c r="CP28" s="442"/>
      <c r="CQ28" s="443"/>
      <c r="CR28" s="441">
        <v>1</v>
      </c>
      <c r="CS28" s="442"/>
      <c r="CT28" s="442"/>
      <c r="CU28" s="442"/>
      <c r="CV28" s="442"/>
      <c r="CW28" s="443"/>
      <c r="CX28" s="595" t="s">
        <v>620</v>
      </c>
      <c r="CY28" s="596"/>
      <c r="CZ28" s="596"/>
      <c r="DA28" s="597"/>
      <c r="DB28" s="598" t="s">
        <v>613</v>
      </c>
      <c r="DC28" s="599"/>
      <c r="DD28" s="599"/>
      <c r="DE28" s="599"/>
      <c r="DF28" s="600"/>
      <c r="DG28" s="444" t="s">
        <v>621</v>
      </c>
      <c r="DH28" s="445"/>
      <c r="DI28" s="445"/>
      <c r="DJ28" s="446"/>
      <c r="DK28" s="444" t="s">
        <v>622</v>
      </c>
      <c r="DL28" s="445"/>
      <c r="DM28" s="445"/>
      <c r="DN28" s="446"/>
      <c r="DO28" s="444" t="s">
        <v>605</v>
      </c>
      <c r="DP28" s="445"/>
      <c r="DQ28" s="445"/>
      <c r="DR28" s="445"/>
      <c r="DS28" s="446"/>
    </row>
    <row r="29" spans="1:123">
      <c r="A29" s="398" t="s">
        <v>623</v>
      </c>
      <c r="B29" s="399"/>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400"/>
      <c r="AH29" s="587" t="s">
        <v>624</v>
      </c>
      <c r="AI29" s="587"/>
      <c r="AJ29" s="587"/>
      <c r="AK29" s="587"/>
      <c r="AL29" s="463"/>
      <c r="AM29" s="463"/>
      <c r="AN29" s="463"/>
      <c r="AO29" s="463"/>
      <c r="AP29" s="587" t="s">
        <v>625</v>
      </c>
      <c r="AQ29" s="587"/>
      <c r="AR29" s="587"/>
      <c r="AS29" s="587"/>
      <c r="AT29" s="587"/>
      <c r="AU29" s="587"/>
      <c r="AV29" s="587" t="s">
        <v>625</v>
      </c>
      <c r="AW29" s="587"/>
      <c r="AX29" s="587"/>
      <c r="AY29" s="587"/>
      <c r="AZ29" s="587"/>
      <c r="BA29" s="587"/>
      <c r="BB29" s="587" t="s">
        <v>625</v>
      </c>
      <c r="BC29" s="587"/>
      <c r="BD29" s="587"/>
      <c r="BE29" s="587"/>
      <c r="BF29" s="587"/>
      <c r="BG29" s="587"/>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463"/>
      <c r="CG29" s="463"/>
      <c r="CH29" s="463"/>
      <c r="CI29" s="463"/>
      <c r="CJ29" s="463"/>
      <c r="CK29" s="463"/>
      <c r="CL29" s="463"/>
      <c r="CM29" s="463"/>
      <c r="CN29" s="463"/>
      <c r="CO29" s="463"/>
      <c r="CP29" s="463"/>
      <c r="CQ29" s="463"/>
      <c r="CR29" s="463"/>
      <c r="CS29" s="463"/>
      <c r="CT29" s="463"/>
      <c r="CU29" s="463"/>
      <c r="CV29" s="463"/>
      <c r="CW29" s="463"/>
      <c r="CX29" s="440"/>
      <c r="CY29" s="440"/>
      <c r="CZ29" s="440"/>
      <c r="DA29" s="440"/>
      <c r="DB29" s="587" t="s">
        <v>625</v>
      </c>
      <c r="DC29" s="587"/>
      <c r="DD29" s="587"/>
      <c r="DE29" s="587"/>
      <c r="DF29" s="587"/>
      <c r="DG29" s="587" t="s">
        <v>625</v>
      </c>
      <c r="DH29" s="587"/>
      <c r="DI29" s="587"/>
      <c r="DJ29" s="587"/>
      <c r="DK29" s="587" t="s">
        <v>625</v>
      </c>
      <c r="DL29" s="587"/>
      <c r="DM29" s="587"/>
      <c r="DN29" s="587"/>
      <c r="DO29" s="587" t="s">
        <v>626</v>
      </c>
      <c r="DP29" s="587"/>
      <c r="DQ29" s="587"/>
      <c r="DR29" s="587"/>
      <c r="DS29" s="587"/>
    </row>
    <row r="30" spans="1:123">
      <c r="A30" s="404" t="s">
        <v>627</v>
      </c>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6"/>
      <c r="AH30" s="587"/>
      <c r="AI30" s="587"/>
      <c r="AJ30" s="587"/>
      <c r="AK30" s="587"/>
      <c r="AL30" s="463"/>
      <c r="AM30" s="463"/>
      <c r="AN30" s="463"/>
      <c r="AO30" s="463"/>
      <c r="AP30" s="587"/>
      <c r="AQ30" s="587"/>
      <c r="AR30" s="587"/>
      <c r="AS30" s="587"/>
      <c r="AT30" s="587"/>
      <c r="AU30" s="587"/>
      <c r="AV30" s="587"/>
      <c r="AW30" s="587"/>
      <c r="AX30" s="587"/>
      <c r="AY30" s="587"/>
      <c r="AZ30" s="587"/>
      <c r="BA30" s="587"/>
      <c r="BB30" s="587"/>
      <c r="BC30" s="587"/>
      <c r="BD30" s="587"/>
      <c r="BE30" s="587"/>
      <c r="BF30" s="587"/>
      <c r="BG30" s="587"/>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63"/>
      <c r="CO30" s="463"/>
      <c r="CP30" s="463"/>
      <c r="CQ30" s="463"/>
      <c r="CR30" s="463"/>
      <c r="CS30" s="463"/>
      <c r="CT30" s="463"/>
      <c r="CU30" s="463"/>
      <c r="CV30" s="463"/>
      <c r="CW30" s="463"/>
      <c r="CX30" s="440"/>
      <c r="CY30" s="440"/>
      <c r="CZ30" s="440"/>
      <c r="DA30" s="440"/>
      <c r="DB30" s="587"/>
      <c r="DC30" s="587"/>
      <c r="DD30" s="587"/>
      <c r="DE30" s="587"/>
      <c r="DF30" s="587"/>
      <c r="DG30" s="587"/>
      <c r="DH30" s="587"/>
      <c r="DI30" s="587"/>
      <c r="DJ30" s="587"/>
      <c r="DK30" s="587"/>
      <c r="DL30" s="587"/>
      <c r="DM30" s="587"/>
      <c r="DN30" s="587"/>
      <c r="DO30" s="587"/>
      <c r="DP30" s="587"/>
      <c r="DQ30" s="587"/>
      <c r="DR30" s="587"/>
      <c r="DS30" s="587"/>
    </row>
    <row r="31" spans="1:123">
      <c r="A31" s="398" t="s">
        <v>628</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400"/>
      <c r="AH31" s="589" t="s">
        <v>629</v>
      </c>
      <c r="AI31" s="590"/>
      <c r="AJ31" s="590"/>
      <c r="AK31" s="591"/>
      <c r="AL31" s="463"/>
      <c r="AM31" s="463"/>
      <c r="AN31" s="463"/>
      <c r="AO31" s="463"/>
      <c r="AP31" s="587" t="s">
        <v>625</v>
      </c>
      <c r="AQ31" s="587"/>
      <c r="AR31" s="587"/>
      <c r="AS31" s="587"/>
      <c r="AT31" s="587"/>
      <c r="AU31" s="587"/>
      <c r="AV31" s="587" t="s">
        <v>625</v>
      </c>
      <c r="AW31" s="587"/>
      <c r="AX31" s="587"/>
      <c r="AY31" s="587"/>
      <c r="AZ31" s="587"/>
      <c r="BA31" s="587"/>
      <c r="BB31" s="587" t="s">
        <v>625</v>
      </c>
      <c r="BC31" s="587"/>
      <c r="BD31" s="587"/>
      <c r="BE31" s="587"/>
      <c r="BF31" s="587"/>
      <c r="BG31" s="587"/>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463"/>
      <c r="CE31" s="463"/>
      <c r="CF31" s="463"/>
      <c r="CG31" s="463"/>
      <c r="CH31" s="463"/>
      <c r="CI31" s="463"/>
      <c r="CJ31" s="463"/>
      <c r="CK31" s="463"/>
      <c r="CL31" s="463"/>
      <c r="CM31" s="463"/>
      <c r="CN31" s="463"/>
      <c r="CO31" s="463"/>
      <c r="CP31" s="463"/>
      <c r="CQ31" s="463"/>
      <c r="CR31" s="463"/>
      <c r="CS31" s="463"/>
      <c r="CT31" s="463"/>
      <c r="CU31" s="463"/>
      <c r="CV31" s="463"/>
      <c r="CW31" s="463"/>
      <c r="CX31" s="440"/>
      <c r="CY31" s="440"/>
      <c r="CZ31" s="440"/>
      <c r="DA31" s="440"/>
      <c r="DB31" s="587" t="s">
        <v>625</v>
      </c>
      <c r="DC31" s="587"/>
      <c r="DD31" s="587"/>
      <c r="DE31" s="587"/>
      <c r="DF31" s="587"/>
      <c r="DG31" s="587" t="s">
        <v>625</v>
      </c>
      <c r="DH31" s="587"/>
      <c r="DI31" s="587"/>
      <c r="DJ31" s="587"/>
      <c r="DK31" s="587" t="s">
        <v>625</v>
      </c>
      <c r="DL31" s="587"/>
      <c r="DM31" s="587"/>
      <c r="DN31" s="587"/>
      <c r="DO31" s="589" t="s">
        <v>630</v>
      </c>
      <c r="DP31" s="590"/>
      <c r="DQ31" s="590"/>
      <c r="DR31" s="590"/>
      <c r="DS31" s="591"/>
    </row>
    <row r="32" spans="1:123">
      <c r="A32" s="404" t="s">
        <v>631</v>
      </c>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6"/>
      <c r="AH32" s="592"/>
      <c r="AI32" s="593"/>
      <c r="AJ32" s="593"/>
      <c r="AK32" s="594"/>
      <c r="AL32" s="463"/>
      <c r="AM32" s="463"/>
      <c r="AN32" s="463"/>
      <c r="AO32" s="463"/>
      <c r="AP32" s="587"/>
      <c r="AQ32" s="587"/>
      <c r="AR32" s="587"/>
      <c r="AS32" s="587"/>
      <c r="AT32" s="587"/>
      <c r="AU32" s="587"/>
      <c r="AV32" s="587"/>
      <c r="AW32" s="587"/>
      <c r="AX32" s="587"/>
      <c r="AY32" s="587"/>
      <c r="AZ32" s="587"/>
      <c r="BA32" s="587"/>
      <c r="BB32" s="587"/>
      <c r="BC32" s="587"/>
      <c r="BD32" s="587"/>
      <c r="BE32" s="587"/>
      <c r="BF32" s="587"/>
      <c r="BG32" s="587"/>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3"/>
      <c r="CE32" s="463"/>
      <c r="CF32" s="463"/>
      <c r="CG32" s="463"/>
      <c r="CH32" s="463"/>
      <c r="CI32" s="463"/>
      <c r="CJ32" s="463"/>
      <c r="CK32" s="463"/>
      <c r="CL32" s="463"/>
      <c r="CM32" s="463"/>
      <c r="CN32" s="463"/>
      <c r="CO32" s="463"/>
      <c r="CP32" s="463"/>
      <c r="CQ32" s="463"/>
      <c r="CR32" s="463"/>
      <c r="CS32" s="463"/>
      <c r="CT32" s="463"/>
      <c r="CU32" s="463"/>
      <c r="CV32" s="463"/>
      <c r="CW32" s="463"/>
      <c r="CX32" s="440"/>
      <c r="CY32" s="440"/>
      <c r="CZ32" s="440"/>
      <c r="DA32" s="440"/>
      <c r="DB32" s="587"/>
      <c r="DC32" s="587"/>
      <c r="DD32" s="587"/>
      <c r="DE32" s="587"/>
      <c r="DF32" s="587"/>
      <c r="DG32" s="587"/>
      <c r="DH32" s="587"/>
      <c r="DI32" s="587"/>
      <c r="DJ32" s="587"/>
      <c r="DK32" s="587"/>
      <c r="DL32" s="587"/>
      <c r="DM32" s="587"/>
      <c r="DN32" s="587"/>
      <c r="DO32" s="592"/>
      <c r="DP32" s="593"/>
      <c r="DQ32" s="593"/>
      <c r="DR32" s="593"/>
      <c r="DS32" s="594"/>
    </row>
    <row r="33" spans="1:123" ht="15" customHeight="1">
      <c r="A33" s="530" t="s">
        <v>632</v>
      </c>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2"/>
      <c r="AH33" s="587" t="s">
        <v>633</v>
      </c>
      <c r="AI33" s="587"/>
      <c r="AJ33" s="587"/>
      <c r="AK33" s="587"/>
      <c r="AL33" s="463"/>
      <c r="AM33" s="463"/>
      <c r="AN33" s="463"/>
      <c r="AO33" s="463"/>
      <c r="AP33" s="587" t="s">
        <v>625</v>
      </c>
      <c r="AQ33" s="587"/>
      <c r="AR33" s="587"/>
      <c r="AS33" s="587"/>
      <c r="AT33" s="587"/>
      <c r="AU33" s="587"/>
      <c r="AV33" s="587" t="s">
        <v>625</v>
      </c>
      <c r="AW33" s="587"/>
      <c r="AX33" s="587"/>
      <c r="AY33" s="587"/>
      <c r="AZ33" s="587"/>
      <c r="BA33" s="587"/>
      <c r="BB33" s="587" t="s">
        <v>625</v>
      </c>
      <c r="BC33" s="587"/>
      <c r="BD33" s="587"/>
      <c r="BE33" s="587"/>
      <c r="BF33" s="587"/>
      <c r="BG33" s="587"/>
      <c r="BH33" s="463"/>
      <c r="BI33" s="463"/>
      <c r="BJ33" s="463"/>
      <c r="BK33" s="463"/>
      <c r="BL33" s="463"/>
      <c r="BM33" s="463"/>
      <c r="BN33" s="463"/>
      <c r="BO33" s="463"/>
      <c r="BP33" s="463"/>
      <c r="BQ33" s="463"/>
      <c r="BR33" s="463"/>
      <c r="BS33" s="463"/>
      <c r="BT33" s="463"/>
      <c r="BU33" s="463"/>
      <c r="BV33" s="463"/>
      <c r="BW33" s="463"/>
      <c r="BX33" s="463"/>
      <c r="BY33" s="463"/>
      <c r="BZ33" s="463"/>
      <c r="CA33" s="463"/>
      <c r="CB33" s="463"/>
      <c r="CC33" s="463"/>
      <c r="CD33" s="463"/>
      <c r="CE33" s="463"/>
      <c r="CF33" s="463"/>
      <c r="CG33" s="463"/>
      <c r="CH33" s="463"/>
      <c r="CI33" s="463"/>
      <c r="CJ33" s="463"/>
      <c r="CK33" s="463"/>
      <c r="CL33" s="463"/>
      <c r="CM33" s="463"/>
      <c r="CN33" s="463"/>
      <c r="CO33" s="463"/>
      <c r="CP33" s="463"/>
      <c r="CQ33" s="463"/>
      <c r="CR33" s="463"/>
      <c r="CS33" s="463"/>
      <c r="CT33" s="463"/>
      <c r="CU33" s="463"/>
      <c r="CV33" s="463"/>
      <c r="CW33" s="463"/>
      <c r="CX33" s="440"/>
      <c r="CY33" s="440"/>
      <c r="CZ33" s="440"/>
      <c r="DA33" s="440"/>
      <c r="DB33" s="587" t="s">
        <v>625</v>
      </c>
      <c r="DC33" s="587"/>
      <c r="DD33" s="587"/>
      <c r="DE33" s="587"/>
      <c r="DF33" s="587"/>
      <c r="DG33" s="587" t="s">
        <v>625</v>
      </c>
      <c r="DH33" s="587"/>
      <c r="DI33" s="587"/>
      <c r="DJ33" s="587"/>
      <c r="DK33" s="587" t="s">
        <v>625</v>
      </c>
      <c r="DL33" s="587"/>
      <c r="DM33" s="587"/>
      <c r="DN33" s="587"/>
      <c r="DO33" s="587" t="s">
        <v>630</v>
      </c>
      <c r="DP33" s="587"/>
      <c r="DQ33" s="587"/>
      <c r="DR33" s="587"/>
      <c r="DS33" s="587"/>
    </row>
    <row r="34" spans="1:123" ht="15" customHeight="1">
      <c r="A34" s="398" t="s">
        <v>634</v>
      </c>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400"/>
      <c r="AH34" s="587" t="s">
        <v>611</v>
      </c>
      <c r="AI34" s="587"/>
      <c r="AJ34" s="587"/>
      <c r="AK34" s="587"/>
      <c r="AL34" s="463"/>
      <c r="AM34" s="463"/>
      <c r="AN34" s="463"/>
      <c r="AO34" s="463"/>
      <c r="AP34" s="587" t="s">
        <v>625</v>
      </c>
      <c r="AQ34" s="587"/>
      <c r="AR34" s="587"/>
      <c r="AS34" s="587"/>
      <c r="AT34" s="587"/>
      <c r="AU34" s="587"/>
      <c r="AV34" s="587" t="s">
        <v>625</v>
      </c>
      <c r="AW34" s="587"/>
      <c r="AX34" s="587"/>
      <c r="AY34" s="587"/>
      <c r="AZ34" s="587"/>
      <c r="BA34" s="587"/>
      <c r="BB34" s="587" t="s">
        <v>625</v>
      </c>
      <c r="BC34" s="587"/>
      <c r="BD34" s="587"/>
      <c r="BE34" s="587"/>
      <c r="BF34" s="587"/>
      <c r="BG34" s="587"/>
      <c r="BH34" s="463"/>
      <c r="BI34" s="463"/>
      <c r="BJ34" s="463"/>
      <c r="BK34" s="463"/>
      <c r="BL34" s="463"/>
      <c r="BM34" s="463"/>
      <c r="BN34" s="463"/>
      <c r="BO34" s="463"/>
      <c r="BP34" s="463"/>
      <c r="BQ34" s="463"/>
      <c r="BR34" s="463"/>
      <c r="BS34" s="463"/>
      <c r="BT34" s="463"/>
      <c r="BU34" s="463"/>
      <c r="BV34" s="463"/>
      <c r="BW34" s="463"/>
      <c r="BX34" s="463"/>
      <c r="BY34" s="463"/>
      <c r="BZ34" s="463"/>
      <c r="CA34" s="463"/>
      <c r="CB34" s="463"/>
      <c r="CC34" s="463"/>
      <c r="CD34" s="463"/>
      <c r="CE34" s="463"/>
      <c r="CF34" s="463"/>
      <c r="CG34" s="463"/>
      <c r="CH34" s="463"/>
      <c r="CI34" s="463"/>
      <c r="CJ34" s="463"/>
      <c r="CK34" s="463"/>
      <c r="CL34" s="463"/>
      <c r="CM34" s="463"/>
      <c r="CN34" s="463"/>
      <c r="CO34" s="463"/>
      <c r="CP34" s="463"/>
      <c r="CQ34" s="463"/>
      <c r="CR34" s="463"/>
      <c r="CS34" s="463"/>
      <c r="CT34" s="463"/>
      <c r="CU34" s="463"/>
      <c r="CV34" s="463"/>
      <c r="CW34" s="463"/>
      <c r="CX34" s="440"/>
      <c r="CY34" s="440"/>
      <c r="CZ34" s="440"/>
      <c r="DA34" s="440"/>
      <c r="DB34" s="587" t="s">
        <v>625</v>
      </c>
      <c r="DC34" s="587"/>
      <c r="DD34" s="587"/>
      <c r="DE34" s="587"/>
      <c r="DF34" s="587"/>
      <c r="DG34" s="587" t="s">
        <v>625</v>
      </c>
      <c r="DH34" s="587"/>
      <c r="DI34" s="587"/>
      <c r="DJ34" s="587"/>
      <c r="DK34" s="587" t="s">
        <v>625</v>
      </c>
      <c r="DL34" s="587"/>
      <c r="DM34" s="587"/>
      <c r="DN34" s="587"/>
      <c r="DO34" s="587" t="s">
        <v>626</v>
      </c>
      <c r="DP34" s="587"/>
      <c r="DQ34" s="587"/>
      <c r="DR34" s="587"/>
      <c r="DS34" s="587"/>
    </row>
    <row r="35" spans="1:123">
      <c r="A35" s="398" t="s">
        <v>635</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400"/>
      <c r="AH35" s="588" t="s">
        <v>636</v>
      </c>
      <c r="AI35" s="587"/>
      <c r="AJ35" s="587"/>
      <c r="AK35" s="587"/>
      <c r="AL35" s="431" t="s">
        <v>199</v>
      </c>
      <c r="AM35" s="432"/>
      <c r="AN35" s="432"/>
      <c r="AO35" s="433"/>
      <c r="AP35" s="587" t="s">
        <v>625</v>
      </c>
      <c r="AQ35" s="587"/>
      <c r="AR35" s="587"/>
      <c r="AS35" s="587"/>
      <c r="AT35" s="587"/>
      <c r="AU35" s="587"/>
      <c r="AV35" s="587" t="s">
        <v>625</v>
      </c>
      <c r="AW35" s="587"/>
      <c r="AX35" s="587"/>
      <c r="AY35" s="587"/>
      <c r="AZ35" s="587"/>
      <c r="BA35" s="587"/>
      <c r="BB35" s="587" t="s">
        <v>625</v>
      </c>
      <c r="BC35" s="587"/>
      <c r="BD35" s="587"/>
      <c r="BE35" s="587"/>
      <c r="BF35" s="587"/>
      <c r="BG35" s="587"/>
      <c r="BH35" s="422">
        <v>2</v>
      </c>
      <c r="BI35" s="423"/>
      <c r="BJ35" s="423"/>
      <c r="BK35" s="424"/>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c r="CO35" s="463"/>
      <c r="CP35" s="463"/>
      <c r="CQ35" s="463"/>
      <c r="CR35" s="422">
        <v>3</v>
      </c>
      <c r="CS35" s="423"/>
      <c r="CT35" s="423"/>
      <c r="CU35" s="423"/>
      <c r="CV35" s="423"/>
      <c r="CW35" s="424"/>
      <c r="CX35" s="440"/>
      <c r="CY35" s="440"/>
      <c r="CZ35" s="440"/>
      <c r="DA35" s="440"/>
      <c r="DB35" s="587" t="s">
        <v>625</v>
      </c>
      <c r="DC35" s="587"/>
      <c r="DD35" s="587"/>
      <c r="DE35" s="587"/>
      <c r="DF35" s="587"/>
      <c r="DG35" s="587" t="s">
        <v>625</v>
      </c>
      <c r="DH35" s="587"/>
      <c r="DI35" s="587"/>
      <c r="DJ35" s="587"/>
      <c r="DK35" s="587" t="s">
        <v>625</v>
      </c>
      <c r="DL35" s="587"/>
      <c r="DM35" s="587"/>
      <c r="DN35" s="587"/>
      <c r="DO35" s="587" t="s">
        <v>605</v>
      </c>
      <c r="DP35" s="587"/>
      <c r="DQ35" s="587"/>
      <c r="DR35" s="587"/>
      <c r="DS35" s="587"/>
    </row>
    <row r="36" spans="1:123">
      <c r="A36" s="401" t="s">
        <v>637</v>
      </c>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3"/>
      <c r="AH36" s="588"/>
      <c r="AI36" s="587"/>
      <c r="AJ36" s="587"/>
      <c r="AK36" s="587"/>
      <c r="AL36" s="434"/>
      <c r="AM36" s="435"/>
      <c r="AN36" s="435"/>
      <c r="AO36" s="436"/>
      <c r="AP36" s="587"/>
      <c r="AQ36" s="587"/>
      <c r="AR36" s="587"/>
      <c r="AS36" s="587"/>
      <c r="AT36" s="587"/>
      <c r="AU36" s="587"/>
      <c r="AV36" s="587"/>
      <c r="AW36" s="587"/>
      <c r="AX36" s="587"/>
      <c r="AY36" s="587"/>
      <c r="AZ36" s="587"/>
      <c r="BA36" s="587"/>
      <c r="BB36" s="587"/>
      <c r="BC36" s="587"/>
      <c r="BD36" s="587"/>
      <c r="BE36" s="587"/>
      <c r="BF36" s="587"/>
      <c r="BG36" s="587"/>
      <c r="BH36" s="425"/>
      <c r="BI36" s="426"/>
      <c r="BJ36" s="426"/>
      <c r="BK36" s="427"/>
      <c r="BL36" s="463"/>
      <c r="BM36" s="463"/>
      <c r="BN36" s="463"/>
      <c r="BO36" s="463"/>
      <c r="BP36" s="463"/>
      <c r="BQ36" s="463"/>
      <c r="BR36" s="463"/>
      <c r="BS36" s="463"/>
      <c r="BT36" s="463"/>
      <c r="BU36" s="463"/>
      <c r="BV36" s="463"/>
      <c r="BW36" s="463"/>
      <c r="BX36" s="463"/>
      <c r="BY36" s="463"/>
      <c r="BZ36" s="463"/>
      <c r="CA36" s="463"/>
      <c r="CB36" s="463"/>
      <c r="CC36" s="463"/>
      <c r="CD36" s="463"/>
      <c r="CE36" s="463"/>
      <c r="CF36" s="463"/>
      <c r="CG36" s="463"/>
      <c r="CH36" s="463"/>
      <c r="CI36" s="463"/>
      <c r="CJ36" s="463"/>
      <c r="CK36" s="463"/>
      <c r="CL36" s="463"/>
      <c r="CM36" s="463"/>
      <c r="CN36" s="463"/>
      <c r="CO36" s="463"/>
      <c r="CP36" s="463"/>
      <c r="CQ36" s="463"/>
      <c r="CR36" s="425"/>
      <c r="CS36" s="426"/>
      <c r="CT36" s="426"/>
      <c r="CU36" s="426"/>
      <c r="CV36" s="426"/>
      <c r="CW36" s="427"/>
      <c r="CX36" s="440"/>
      <c r="CY36" s="440"/>
      <c r="CZ36" s="440"/>
      <c r="DA36" s="440"/>
      <c r="DB36" s="587"/>
      <c r="DC36" s="587"/>
      <c r="DD36" s="587"/>
      <c r="DE36" s="587"/>
      <c r="DF36" s="587"/>
      <c r="DG36" s="587"/>
      <c r="DH36" s="587"/>
      <c r="DI36" s="587"/>
      <c r="DJ36" s="587"/>
      <c r="DK36" s="587"/>
      <c r="DL36" s="587"/>
      <c r="DM36" s="587"/>
      <c r="DN36" s="587"/>
      <c r="DO36" s="587"/>
      <c r="DP36" s="587"/>
      <c r="DQ36" s="587"/>
      <c r="DR36" s="587"/>
      <c r="DS36" s="587"/>
    </row>
    <row r="37" spans="1:123">
      <c r="A37" s="401" t="s">
        <v>638</v>
      </c>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3"/>
      <c r="AH37" s="588"/>
      <c r="AI37" s="587"/>
      <c r="AJ37" s="587"/>
      <c r="AK37" s="587"/>
      <c r="AL37" s="434"/>
      <c r="AM37" s="435"/>
      <c r="AN37" s="435"/>
      <c r="AO37" s="436"/>
      <c r="AP37" s="587"/>
      <c r="AQ37" s="587"/>
      <c r="AR37" s="587"/>
      <c r="AS37" s="587"/>
      <c r="AT37" s="587"/>
      <c r="AU37" s="587"/>
      <c r="AV37" s="587"/>
      <c r="AW37" s="587"/>
      <c r="AX37" s="587"/>
      <c r="AY37" s="587"/>
      <c r="AZ37" s="587"/>
      <c r="BA37" s="587"/>
      <c r="BB37" s="587"/>
      <c r="BC37" s="587"/>
      <c r="BD37" s="587"/>
      <c r="BE37" s="587"/>
      <c r="BF37" s="587"/>
      <c r="BG37" s="587"/>
      <c r="BH37" s="425"/>
      <c r="BI37" s="426"/>
      <c r="BJ37" s="426"/>
      <c r="BK37" s="427"/>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463"/>
      <c r="CI37" s="463"/>
      <c r="CJ37" s="463"/>
      <c r="CK37" s="463"/>
      <c r="CL37" s="463"/>
      <c r="CM37" s="463"/>
      <c r="CN37" s="463"/>
      <c r="CO37" s="463"/>
      <c r="CP37" s="463"/>
      <c r="CQ37" s="463"/>
      <c r="CR37" s="425"/>
      <c r="CS37" s="426"/>
      <c r="CT37" s="426"/>
      <c r="CU37" s="426"/>
      <c r="CV37" s="426"/>
      <c r="CW37" s="427"/>
      <c r="CX37" s="440"/>
      <c r="CY37" s="440"/>
      <c r="CZ37" s="440"/>
      <c r="DA37" s="440"/>
      <c r="DB37" s="587"/>
      <c r="DC37" s="587"/>
      <c r="DD37" s="587"/>
      <c r="DE37" s="587"/>
      <c r="DF37" s="587"/>
      <c r="DG37" s="587"/>
      <c r="DH37" s="587"/>
      <c r="DI37" s="587"/>
      <c r="DJ37" s="587"/>
      <c r="DK37" s="587"/>
      <c r="DL37" s="587"/>
      <c r="DM37" s="587"/>
      <c r="DN37" s="587"/>
      <c r="DO37" s="587"/>
      <c r="DP37" s="587"/>
      <c r="DQ37" s="587"/>
      <c r="DR37" s="587"/>
      <c r="DS37" s="587"/>
    </row>
    <row r="38" spans="1:123">
      <c r="A38" s="404" t="s">
        <v>639</v>
      </c>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6"/>
      <c r="AH38" s="588"/>
      <c r="AI38" s="587"/>
      <c r="AJ38" s="587"/>
      <c r="AK38" s="587"/>
      <c r="AL38" s="437"/>
      <c r="AM38" s="438"/>
      <c r="AN38" s="438"/>
      <c r="AO38" s="439"/>
      <c r="AP38" s="587"/>
      <c r="AQ38" s="587"/>
      <c r="AR38" s="587"/>
      <c r="AS38" s="587"/>
      <c r="AT38" s="587"/>
      <c r="AU38" s="587"/>
      <c r="AV38" s="587"/>
      <c r="AW38" s="587"/>
      <c r="AX38" s="587"/>
      <c r="AY38" s="587"/>
      <c r="AZ38" s="587"/>
      <c r="BA38" s="587"/>
      <c r="BB38" s="587"/>
      <c r="BC38" s="587"/>
      <c r="BD38" s="587"/>
      <c r="BE38" s="587"/>
      <c r="BF38" s="587"/>
      <c r="BG38" s="587"/>
      <c r="BH38" s="428"/>
      <c r="BI38" s="429"/>
      <c r="BJ38" s="429"/>
      <c r="BK38" s="430"/>
      <c r="BL38" s="463"/>
      <c r="BM38" s="463"/>
      <c r="BN38" s="463"/>
      <c r="BO38" s="463"/>
      <c r="BP38" s="463"/>
      <c r="BQ38" s="463"/>
      <c r="BR38" s="463"/>
      <c r="BS38" s="463"/>
      <c r="BT38" s="463"/>
      <c r="BU38" s="463"/>
      <c r="BV38" s="463"/>
      <c r="BW38" s="463"/>
      <c r="BX38" s="463"/>
      <c r="BY38" s="463"/>
      <c r="BZ38" s="463"/>
      <c r="CA38" s="463"/>
      <c r="CB38" s="463"/>
      <c r="CC38" s="463"/>
      <c r="CD38" s="463"/>
      <c r="CE38" s="463"/>
      <c r="CF38" s="463"/>
      <c r="CG38" s="463"/>
      <c r="CH38" s="463"/>
      <c r="CI38" s="463"/>
      <c r="CJ38" s="463"/>
      <c r="CK38" s="463"/>
      <c r="CL38" s="463"/>
      <c r="CM38" s="463"/>
      <c r="CN38" s="463"/>
      <c r="CO38" s="463"/>
      <c r="CP38" s="463"/>
      <c r="CQ38" s="463"/>
      <c r="CR38" s="428"/>
      <c r="CS38" s="429"/>
      <c r="CT38" s="429"/>
      <c r="CU38" s="429"/>
      <c r="CV38" s="429"/>
      <c r="CW38" s="430"/>
      <c r="CX38" s="440"/>
      <c r="CY38" s="440"/>
      <c r="CZ38" s="440"/>
      <c r="DA38" s="440"/>
      <c r="DB38" s="587"/>
      <c r="DC38" s="587"/>
      <c r="DD38" s="587"/>
      <c r="DE38" s="587"/>
      <c r="DF38" s="587"/>
      <c r="DG38" s="587"/>
      <c r="DH38" s="587"/>
      <c r="DI38" s="587"/>
      <c r="DJ38" s="587"/>
      <c r="DK38" s="587"/>
      <c r="DL38" s="587"/>
      <c r="DM38" s="587"/>
      <c r="DN38" s="587"/>
      <c r="DO38" s="587"/>
      <c r="DP38" s="587"/>
      <c r="DQ38" s="587"/>
      <c r="DR38" s="587"/>
      <c r="DS38" s="587"/>
    </row>
    <row r="42" spans="1:123" ht="15" customHeight="1">
      <c r="V42" s="359" t="s">
        <v>183</v>
      </c>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t="s">
        <v>184</v>
      </c>
      <c r="AZ42" s="359"/>
      <c r="BA42" s="359"/>
      <c r="BB42" s="359"/>
      <c r="BC42" s="359"/>
      <c r="BD42" s="359"/>
      <c r="BE42" s="359"/>
      <c r="BF42" s="359"/>
      <c r="BG42" s="359"/>
      <c r="BH42" s="359"/>
      <c r="BI42" s="359"/>
      <c r="BJ42" s="359"/>
      <c r="BK42" s="359"/>
      <c r="BL42" s="359"/>
      <c r="BM42" s="359"/>
      <c r="BN42" s="359"/>
      <c r="BO42" s="359"/>
      <c r="BP42" s="359"/>
      <c r="BQ42" s="359"/>
      <c r="BR42" s="359"/>
      <c r="BS42" s="359"/>
      <c r="BT42" s="359"/>
      <c r="BU42" s="359"/>
      <c r="BV42" s="359"/>
      <c r="BW42" s="359"/>
      <c r="BX42" s="359"/>
      <c r="BY42" s="359"/>
      <c r="BZ42" s="359"/>
      <c r="CA42" s="359"/>
      <c r="CB42" s="359"/>
      <c r="CC42" s="359"/>
      <c r="CD42" s="359"/>
      <c r="CE42" s="359"/>
      <c r="CF42" s="359"/>
      <c r="CG42" s="359"/>
      <c r="CH42" s="359"/>
      <c r="CI42" s="359"/>
      <c r="CJ42" s="359"/>
      <c r="CK42" s="359"/>
      <c r="CL42" s="359"/>
      <c r="CM42" s="359"/>
      <c r="CN42" s="359"/>
      <c r="CO42" s="359"/>
      <c r="CP42" s="359"/>
      <c r="CQ42" s="359"/>
      <c r="CR42" s="359"/>
      <c r="CS42" s="359"/>
      <c r="CT42" s="359"/>
      <c r="CU42" s="359"/>
      <c r="CV42" s="359"/>
      <c r="CW42" s="359"/>
    </row>
    <row r="43" spans="1:123" s="199" customFormat="1" ht="10.5">
      <c r="V43" s="360" t="s">
        <v>185</v>
      </c>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t="s">
        <v>186</v>
      </c>
      <c r="AZ43" s="360"/>
      <c r="BA43" s="360"/>
      <c r="BB43" s="360"/>
      <c r="BC43" s="360"/>
      <c r="BD43" s="360"/>
      <c r="BE43" s="360"/>
      <c r="BF43" s="360"/>
      <c r="BG43" s="360"/>
      <c r="BH43" s="360"/>
      <c r="BI43" s="360"/>
      <c r="BJ43" s="360"/>
      <c r="BK43" s="360"/>
      <c r="BL43" s="360"/>
      <c r="BM43" s="360"/>
      <c r="BN43" s="360"/>
      <c r="BO43" s="360"/>
      <c r="BP43" s="360"/>
      <c r="BQ43" s="360"/>
      <c r="BR43" s="360"/>
      <c r="BS43" s="360"/>
      <c r="BT43" s="360"/>
      <c r="BU43" s="360"/>
      <c r="BV43" s="360"/>
      <c r="BW43" s="360"/>
      <c r="BX43" s="360"/>
      <c r="BY43" s="360"/>
      <c r="BZ43" s="360"/>
      <c r="CA43" s="360"/>
      <c r="CB43" s="360"/>
      <c r="CC43" s="360"/>
      <c r="CD43" s="360"/>
      <c r="CE43" s="360" t="s">
        <v>187</v>
      </c>
      <c r="CF43" s="360"/>
      <c r="CG43" s="360"/>
      <c r="CH43" s="360"/>
      <c r="CI43" s="360"/>
      <c r="CJ43" s="360"/>
      <c r="CK43" s="360"/>
      <c r="CL43" s="360"/>
      <c r="CM43" s="360"/>
      <c r="CN43" s="360"/>
      <c r="CO43" s="360"/>
      <c r="CP43" s="360"/>
      <c r="CQ43" s="360"/>
      <c r="CR43" s="360"/>
      <c r="CS43" s="360"/>
      <c r="CT43" s="360"/>
      <c r="CU43" s="360"/>
      <c r="CV43" s="360"/>
      <c r="CW43" s="360"/>
    </row>
  </sheetData>
  <mergeCells count="241">
    <mergeCell ref="A1:AO1"/>
    <mergeCell ref="AP1:CW1"/>
    <mergeCell ref="CX1:DA25"/>
    <mergeCell ref="DB1:DN1"/>
    <mergeCell ref="DO1:DS25"/>
    <mergeCell ref="A2:D25"/>
    <mergeCell ref="E2:H25"/>
    <mergeCell ref="I2:L25"/>
    <mergeCell ref="M2:R25"/>
    <mergeCell ref="S2:V25"/>
    <mergeCell ref="BX5:CM5"/>
    <mergeCell ref="CN5:CQ25"/>
    <mergeCell ref="DB5:DF25"/>
    <mergeCell ref="DG5:DJ25"/>
    <mergeCell ref="DK5:DN25"/>
    <mergeCell ref="BL6:BW6"/>
    <mergeCell ref="BX6:CM6"/>
    <mergeCell ref="BL7:BW7"/>
    <mergeCell ref="BX7:CM7"/>
    <mergeCell ref="BL8:BW8"/>
    <mergeCell ref="CR2:CW25"/>
    <mergeCell ref="DB2:DN2"/>
    <mergeCell ref="BH3:CQ3"/>
    <mergeCell ref="DB3:DN3"/>
    <mergeCell ref="BH4:CQ4"/>
    <mergeCell ref="DB4:DN4"/>
    <mergeCell ref="BH5:BK25"/>
    <mergeCell ref="BL5:BW5"/>
    <mergeCell ref="A26:D26"/>
    <mergeCell ref="E26:H26"/>
    <mergeCell ref="I26:L26"/>
    <mergeCell ref="M26:R26"/>
    <mergeCell ref="S26:V26"/>
    <mergeCell ref="W26:AA26"/>
    <mergeCell ref="BX8:CM8"/>
    <mergeCell ref="BL9:BO25"/>
    <mergeCell ref="BP9:BS25"/>
    <mergeCell ref="BT9:BW25"/>
    <mergeCell ref="BX9:CA25"/>
    <mergeCell ref="CB9:CE25"/>
    <mergeCell ref="CF9:CI25"/>
    <mergeCell ref="CJ9:CM25"/>
    <mergeCell ref="BB2:BG25"/>
    <mergeCell ref="BH2:CQ2"/>
    <mergeCell ref="W2:AA25"/>
    <mergeCell ref="AB2:AG25"/>
    <mergeCell ref="AH2:AK25"/>
    <mergeCell ref="AL2:AO25"/>
    <mergeCell ref="AP2:AU25"/>
    <mergeCell ref="AV2:BA25"/>
    <mergeCell ref="DK26:DN26"/>
    <mergeCell ref="DO26:DS26"/>
    <mergeCell ref="A27:D27"/>
    <mergeCell ref="E27:H27"/>
    <mergeCell ref="I27:L27"/>
    <mergeCell ref="M27:R27"/>
    <mergeCell ref="S27:V27"/>
    <mergeCell ref="W27:AA27"/>
    <mergeCell ref="AB27:AG27"/>
    <mergeCell ref="CF26:CI26"/>
    <mergeCell ref="CJ26:CM26"/>
    <mergeCell ref="CN26:CQ26"/>
    <mergeCell ref="CR26:CW26"/>
    <mergeCell ref="CX26:DA26"/>
    <mergeCell ref="DB26:DF26"/>
    <mergeCell ref="BH26:BK26"/>
    <mergeCell ref="BL26:BO26"/>
    <mergeCell ref="BP26:BS26"/>
    <mergeCell ref="BT26:BW26"/>
    <mergeCell ref="BX26:CA26"/>
    <mergeCell ref="CB26:CE26"/>
    <mergeCell ref="AB26:AG26"/>
    <mergeCell ref="AH26:AK26"/>
    <mergeCell ref="AL26:AO26"/>
    <mergeCell ref="CB27:CE27"/>
    <mergeCell ref="CF27:CI27"/>
    <mergeCell ref="AH27:AK27"/>
    <mergeCell ref="AL27:AO27"/>
    <mergeCell ref="AP27:AU27"/>
    <mergeCell ref="AV27:BA27"/>
    <mergeCell ref="BB27:BG27"/>
    <mergeCell ref="BH27:BK27"/>
    <mergeCell ref="DG26:DJ26"/>
    <mergeCell ref="AP26:AU26"/>
    <mergeCell ref="AV26:BA26"/>
    <mergeCell ref="BB26:BG26"/>
    <mergeCell ref="AV28:BA28"/>
    <mergeCell ref="BB28:BG28"/>
    <mergeCell ref="BH28:BK28"/>
    <mergeCell ref="BL28:BO28"/>
    <mergeCell ref="DK27:DN27"/>
    <mergeCell ref="DO27:DS27"/>
    <mergeCell ref="A28:D28"/>
    <mergeCell ref="E28:H28"/>
    <mergeCell ref="I28:L28"/>
    <mergeCell ref="M28:R28"/>
    <mergeCell ref="S28:V28"/>
    <mergeCell ref="W28:AA28"/>
    <mergeCell ref="AB28:AG28"/>
    <mergeCell ref="AH28:AK28"/>
    <mergeCell ref="CJ27:CM27"/>
    <mergeCell ref="CN27:CQ27"/>
    <mergeCell ref="CR27:CW27"/>
    <mergeCell ref="CX27:DA27"/>
    <mergeCell ref="DB27:DF27"/>
    <mergeCell ref="DG27:DJ27"/>
    <mergeCell ref="BL27:BO27"/>
    <mergeCell ref="BP27:BS27"/>
    <mergeCell ref="BT27:BW27"/>
    <mergeCell ref="BX27:CA27"/>
    <mergeCell ref="DO28:DS28"/>
    <mergeCell ref="A29:AG29"/>
    <mergeCell ref="AH29:AK30"/>
    <mergeCell ref="AL29:AO30"/>
    <mergeCell ref="AP29:AU30"/>
    <mergeCell ref="AV29:BA30"/>
    <mergeCell ref="BB29:BG30"/>
    <mergeCell ref="BH29:BK30"/>
    <mergeCell ref="BL29:BO30"/>
    <mergeCell ref="BP29:BS30"/>
    <mergeCell ref="CN28:CQ28"/>
    <mergeCell ref="CR28:CW28"/>
    <mergeCell ref="CX28:DA28"/>
    <mergeCell ref="DB28:DF28"/>
    <mergeCell ref="DG28:DJ28"/>
    <mergeCell ref="DK28:DN28"/>
    <mergeCell ref="BP28:BS28"/>
    <mergeCell ref="BT28:BW28"/>
    <mergeCell ref="BX28:CA28"/>
    <mergeCell ref="CB28:CE28"/>
    <mergeCell ref="CF28:CI28"/>
    <mergeCell ref="CJ28:CM28"/>
    <mergeCell ref="AL28:AO28"/>
    <mergeCell ref="AP28:AU28"/>
    <mergeCell ref="DG29:DJ30"/>
    <mergeCell ref="DK29:DN30"/>
    <mergeCell ref="DO29:DS30"/>
    <mergeCell ref="BT29:BW30"/>
    <mergeCell ref="BX29:CA30"/>
    <mergeCell ref="CB29:CE30"/>
    <mergeCell ref="CF29:CI30"/>
    <mergeCell ref="CJ29:CM30"/>
    <mergeCell ref="CN29:CQ30"/>
    <mergeCell ref="A30:AG30"/>
    <mergeCell ref="A31:AG31"/>
    <mergeCell ref="AH31:AK32"/>
    <mergeCell ref="AL31:AO32"/>
    <mergeCell ref="AP31:AU32"/>
    <mergeCell ref="AV31:BA32"/>
    <mergeCell ref="CR29:CW30"/>
    <mergeCell ref="CX29:DA30"/>
    <mergeCell ref="DB29:DF30"/>
    <mergeCell ref="DB31:DF32"/>
    <mergeCell ref="DG31:DJ32"/>
    <mergeCell ref="DK31:DN32"/>
    <mergeCell ref="DO31:DS32"/>
    <mergeCell ref="A32:AG32"/>
    <mergeCell ref="A33:AG33"/>
    <mergeCell ref="AH33:AK33"/>
    <mergeCell ref="AL33:AO33"/>
    <mergeCell ref="AP33:AU33"/>
    <mergeCell ref="AV33:BA33"/>
    <mergeCell ref="CB31:CE32"/>
    <mergeCell ref="CF31:CI32"/>
    <mergeCell ref="CJ31:CM32"/>
    <mergeCell ref="CN31:CQ32"/>
    <mergeCell ref="CR31:CW32"/>
    <mergeCell ref="CX31:DA32"/>
    <mergeCell ref="BB31:BG32"/>
    <mergeCell ref="BH31:BK32"/>
    <mergeCell ref="BL31:BO32"/>
    <mergeCell ref="BP31:BS32"/>
    <mergeCell ref="BT31:BW32"/>
    <mergeCell ref="BX31:CA32"/>
    <mergeCell ref="DB33:DF33"/>
    <mergeCell ref="DG33:DJ33"/>
    <mergeCell ref="DK33:DN33"/>
    <mergeCell ref="DO33:DS33"/>
    <mergeCell ref="A34:AG34"/>
    <mergeCell ref="AH34:AK34"/>
    <mergeCell ref="AL34:AO34"/>
    <mergeCell ref="AP34:AU34"/>
    <mergeCell ref="AV34:BA34"/>
    <mergeCell ref="BB34:BG34"/>
    <mergeCell ref="CB33:CE33"/>
    <mergeCell ref="CF33:CI33"/>
    <mergeCell ref="CJ33:CM33"/>
    <mergeCell ref="CN33:CQ33"/>
    <mergeCell ref="CR33:CW33"/>
    <mergeCell ref="CX33:DA33"/>
    <mergeCell ref="BB33:BG33"/>
    <mergeCell ref="BH33:BK33"/>
    <mergeCell ref="BL33:BO33"/>
    <mergeCell ref="BP33:BS33"/>
    <mergeCell ref="BT33:BW33"/>
    <mergeCell ref="BX33:CA33"/>
    <mergeCell ref="DG34:DJ34"/>
    <mergeCell ref="DK34:DN34"/>
    <mergeCell ref="DO34:DS34"/>
    <mergeCell ref="A35:AG35"/>
    <mergeCell ref="AH35:AK38"/>
    <mergeCell ref="AL35:AO38"/>
    <mergeCell ref="AP35:AU38"/>
    <mergeCell ref="AV35:BA38"/>
    <mergeCell ref="BB35:BG38"/>
    <mergeCell ref="BH35:BK38"/>
    <mergeCell ref="CF34:CI34"/>
    <mergeCell ref="CJ34:CM34"/>
    <mergeCell ref="CN34:CQ34"/>
    <mergeCell ref="CR34:CW34"/>
    <mergeCell ref="CX34:DA34"/>
    <mergeCell ref="DB34:DF34"/>
    <mergeCell ref="BH34:BK34"/>
    <mergeCell ref="BL34:BO34"/>
    <mergeCell ref="BP34:BS34"/>
    <mergeCell ref="BT34:BW34"/>
    <mergeCell ref="BX34:CA34"/>
    <mergeCell ref="CB34:CE34"/>
    <mergeCell ref="V43:AX43"/>
    <mergeCell ref="AY43:CD43"/>
    <mergeCell ref="CE43:CW43"/>
    <mergeCell ref="DK35:DN38"/>
    <mergeCell ref="DO35:DS38"/>
    <mergeCell ref="A36:AG36"/>
    <mergeCell ref="A37:AG37"/>
    <mergeCell ref="A38:AG38"/>
    <mergeCell ref="V42:AX42"/>
    <mergeCell ref="AY42:CD42"/>
    <mergeCell ref="CE42:CW42"/>
    <mergeCell ref="CJ35:CM38"/>
    <mergeCell ref="CN35:CQ38"/>
    <mergeCell ref="CR35:CW38"/>
    <mergeCell ref="CX35:DA38"/>
    <mergeCell ref="DB35:DF38"/>
    <mergeCell ref="DG35:DJ38"/>
    <mergeCell ref="BL35:BO38"/>
    <mergeCell ref="BP35:BS38"/>
    <mergeCell ref="BT35:BW38"/>
    <mergeCell ref="BX35:CA38"/>
    <mergeCell ref="CB35:CE38"/>
    <mergeCell ref="CF35:CI38"/>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DS78"/>
  <sheetViews>
    <sheetView workbookViewId="0">
      <selection activeCell="BL26" sqref="BL26:BR26"/>
    </sheetView>
  </sheetViews>
  <sheetFormatPr defaultColWidth="1.140625" defaultRowHeight="12.75"/>
  <cols>
    <col min="1" max="20" width="1.140625" style="196"/>
    <col min="21" max="21" width="1.140625" style="196" customWidth="1"/>
    <col min="22" max="42" width="1.140625" style="196"/>
    <col min="43" max="43" width="5.28515625" style="196" customWidth="1"/>
    <col min="44" max="44" width="2.140625" style="196" customWidth="1"/>
    <col min="45" max="55" width="1.140625" style="196"/>
    <col min="56" max="56" width="2.42578125" style="196" customWidth="1"/>
    <col min="57" max="122" width="1.140625" style="196"/>
    <col min="123" max="123" width="3.85546875" style="196" customWidth="1"/>
    <col min="124" max="276" width="1.140625" style="196"/>
    <col min="277" max="277" width="1.140625" style="196" customWidth="1"/>
    <col min="278" max="298" width="1.140625" style="196"/>
    <col min="299" max="299" width="5.28515625" style="196" customWidth="1"/>
    <col min="300" max="300" width="2.140625" style="196" customWidth="1"/>
    <col min="301" max="311" width="1.140625" style="196"/>
    <col min="312" max="312" width="2.42578125" style="196" customWidth="1"/>
    <col min="313" max="378" width="1.140625" style="196"/>
    <col min="379" max="379" width="3.85546875" style="196" customWidth="1"/>
    <col min="380" max="532" width="1.140625" style="196"/>
    <col min="533" max="533" width="1.140625" style="196" customWidth="1"/>
    <col min="534" max="554" width="1.140625" style="196"/>
    <col min="555" max="555" width="5.28515625" style="196" customWidth="1"/>
    <col min="556" max="556" width="2.140625" style="196" customWidth="1"/>
    <col min="557" max="567" width="1.140625" style="196"/>
    <col min="568" max="568" width="2.42578125" style="196" customWidth="1"/>
    <col min="569" max="634" width="1.140625" style="196"/>
    <col min="635" max="635" width="3.85546875" style="196" customWidth="1"/>
    <col min="636" max="788" width="1.140625" style="196"/>
    <col min="789" max="789" width="1.140625" style="196" customWidth="1"/>
    <col min="790" max="810" width="1.140625" style="196"/>
    <col min="811" max="811" width="5.28515625" style="196" customWidth="1"/>
    <col min="812" max="812" width="2.140625" style="196" customWidth="1"/>
    <col min="813" max="823" width="1.140625" style="196"/>
    <col min="824" max="824" width="2.42578125" style="196" customWidth="1"/>
    <col min="825" max="890" width="1.140625" style="196"/>
    <col min="891" max="891" width="3.85546875" style="196" customWidth="1"/>
    <col min="892" max="1044" width="1.140625" style="196"/>
    <col min="1045" max="1045" width="1.140625" style="196" customWidth="1"/>
    <col min="1046" max="1066" width="1.140625" style="196"/>
    <col min="1067" max="1067" width="5.28515625" style="196" customWidth="1"/>
    <col min="1068" max="1068" width="2.140625" style="196" customWidth="1"/>
    <col min="1069" max="1079" width="1.140625" style="196"/>
    <col min="1080" max="1080" width="2.42578125" style="196" customWidth="1"/>
    <col min="1081" max="1146" width="1.140625" style="196"/>
    <col min="1147" max="1147" width="3.85546875" style="196" customWidth="1"/>
    <col min="1148" max="1300" width="1.140625" style="196"/>
    <col min="1301" max="1301" width="1.140625" style="196" customWidth="1"/>
    <col min="1302" max="1322" width="1.140625" style="196"/>
    <col min="1323" max="1323" width="5.28515625" style="196" customWidth="1"/>
    <col min="1324" max="1324" width="2.140625" style="196" customWidth="1"/>
    <col min="1325" max="1335" width="1.140625" style="196"/>
    <col min="1336" max="1336" width="2.42578125" style="196" customWidth="1"/>
    <col min="1337" max="1402" width="1.140625" style="196"/>
    <col min="1403" max="1403" width="3.85546875" style="196" customWidth="1"/>
    <col min="1404" max="1556" width="1.140625" style="196"/>
    <col min="1557" max="1557" width="1.140625" style="196" customWidth="1"/>
    <col min="1558" max="1578" width="1.140625" style="196"/>
    <col min="1579" max="1579" width="5.28515625" style="196" customWidth="1"/>
    <col min="1580" max="1580" width="2.140625" style="196" customWidth="1"/>
    <col min="1581" max="1591" width="1.140625" style="196"/>
    <col min="1592" max="1592" width="2.42578125" style="196" customWidth="1"/>
    <col min="1593" max="1658" width="1.140625" style="196"/>
    <col min="1659" max="1659" width="3.85546875" style="196" customWidth="1"/>
    <col min="1660" max="1812" width="1.140625" style="196"/>
    <col min="1813" max="1813" width="1.140625" style="196" customWidth="1"/>
    <col min="1814" max="1834" width="1.140625" style="196"/>
    <col min="1835" max="1835" width="5.28515625" style="196" customWidth="1"/>
    <col min="1836" max="1836" width="2.140625" style="196" customWidth="1"/>
    <col min="1837" max="1847" width="1.140625" style="196"/>
    <col min="1848" max="1848" width="2.42578125" style="196" customWidth="1"/>
    <col min="1849" max="1914" width="1.140625" style="196"/>
    <col min="1915" max="1915" width="3.85546875" style="196" customWidth="1"/>
    <col min="1916" max="2068" width="1.140625" style="196"/>
    <col min="2069" max="2069" width="1.140625" style="196" customWidth="1"/>
    <col min="2070" max="2090" width="1.140625" style="196"/>
    <col min="2091" max="2091" width="5.28515625" style="196" customWidth="1"/>
    <col min="2092" max="2092" width="2.140625" style="196" customWidth="1"/>
    <col min="2093" max="2103" width="1.140625" style="196"/>
    <col min="2104" max="2104" width="2.42578125" style="196" customWidth="1"/>
    <col min="2105" max="2170" width="1.140625" style="196"/>
    <col min="2171" max="2171" width="3.85546875" style="196" customWidth="1"/>
    <col min="2172" max="2324" width="1.140625" style="196"/>
    <col min="2325" max="2325" width="1.140625" style="196" customWidth="1"/>
    <col min="2326" max="2346" width="1.140625" style="196"/>
    <col min="2347" max="2347" width="5.28515625" style="196" customWidth="1"/>
    <col min="2348" max="2348" width="2.140625" style="196" customWidth="1"/>
    <col min="2349" max="2359" width="1.140625" style="196"/>
    <col min="2360" max="2360" width="2.42578125" style="196" customWidth="1"/>
    <col min="2361" max="2426" width="1.140625" style="196"/>
    <col min="2427" max="2427" width="3.85546875" style="196" customWidth="1"/>
    <col min="2428" max="2580" width="1.140625" style="196"/>
    <col min="2581" max="2581" width="1.140625" style="196" customWidth="1"/>
    <col min="2582" max="2602" width="1.140625" style="196"/>
    <col min="2603" max="2603" width="5.28515625" style="196" customWidth="1"/>
    <col min="2604" max="2604" width="2.140625" style="196" customWidth="1"/>
    <col min="2605" max="2615" width="1.140625" style="196"/>
    <col min="2616" max="2616" width="2.42578125" style="196" customWidth="1"/>
    <col min="2617" max="2682" width="1.140625" style="196"/>
    <col min="2683" max="2683" width="3.85546875" style="196" customWidth="1"/>
    <col min="2684" max="2836" width="1.140625" style="196"/>
    <col min="2837" max="2837" width="1.140625" style="196" customWidth="1"/>
    <col min="2838" max="2858" width="1.140625" style="196"/>
    <col min="2859" max="2859" width="5.28515625" style="196" customWidth="1"/>
    <col min="2860" max="2860" width="2.140625" style="196" customWidth="1"/>
    <col min="2861" max="2871" width="1.140625" style="196"/>
    <col min="2872" max="2872" width="2.42578125" style="196" customWidth="1"/>
    <col min="2873" max="2938" width="1.140625" style="196"/>
    <col min="2939" max="2939" width="3.85546875" style="196" customWidth="1"/>
    <col min="2940" max="3092" width="1.140625" style="196"/>
    <col min="3093" max="3093" width="1.140625" style="196" customWidth="1"/>
    <col min="3094" max="3114" width="1.140625" style="196"/>
    <col min="3115" max="3115" width="5.28515625" style="196" customWidth="1"/>
    <col min="3116" max="3116" width="2.140625" style="196" customWidth="1"/>
    <col min="3117" max="3127" width="1.140625" style="196"/>
    <col min="3128" max="3128" width="2.42578125" style="196" customWidth="1"/>
    <col min="3129" max="3194" width="1.140625" style="196"/>
    <col min="3195" max="3195" width="3.85546875" style="196" customWidth="1"/>
    <col min="3196" max="3348" width="1.140625" style="196"/>
    <col min="3349" max="3349" width="1.140625" style="196" customWidth="1"/>
    <col min="3350" max="3370" width="1.140625" style="196"/>
    <col min="3371" max="3371" width="5.28515625" style="196" customWidth="1"/>
    <col min="3372" max="3372" width="2.140625" style="196" customWidth="1"/>
    <col min="3373" max="3383" width="1.140625" style="196"/>
    <col min="3384" max="3384" width="2.42578125" style="196" customWidth="1"/>
    <col min="3385" max="3450" width="1.140625" style="196"/>
    <col min="3451" max="3451" width="3.85546875" style="196" customWidth="1"/>
    <col min="3452" max="3604" width="1.140625" style="196"/>
    <col min="3605" max="3605" width="1.140625" style="196" customWidth="1"/>
    <col min="3606" max="3626" width="1.140625" style="196"/>
    <col min="3627" max="3627" width="5.28515625" style="196" customWidth="1"/>
    <col min="3628" max="3628" width="2.140625" style="196" customWidth="1"/>
    <col min="3629" max="3639" width="1.140625" style="196"/>
    <col min="3640" max="3640" width="2.42578125" style="196" customWidth="1"/>
    <col min="3641" max="3706" width="1.140625" style="196"/>
    <col min="3707" max="3707" width="3.85546875" style="196" customWidth="1"/>
    <col min="3708" max="3860" width="1.140625" style="196"/>
    <col min="3861" max="3861" width="1.140625" style="196" customWidth="1"/>
    <col min="3862" max="3882" width="1.140625" style="196"/>
    <col min="3883" max="3883" width="5.28515625" style="196" customWidth="1"/>
    <col min="3884" max="3884" width="2.140625" style="196" customWidth="1"/>
    <col min="3885" max="3895" width="1.140625" style="196"/>
    <col min="3896" max="3896" width="2.42578125" style="196" customWidth="1"/>
    <col min="3897" max="3962" width="1.140625" style="196"/>
    <col min="3963" max="3963" width="3.85546875" style="196" customWidth="1"/>
    <col min="3964" max="4116" width="1.140625" style="196"/>
    <col min="4117" max="4117" width="1.140625" style="196" customWidth="1"/>
    <col min="4118" max="4138" width="1.140625" style="196"/>
    <col min="4139" max="4139" width="5.28515625" style="196" customWidth="1"/>
    <col min="4140" max="4140" width="2.140625" style="196" customWidth="1"/>
    <col min="4141" max="4151" width="1.140625" style="196"/>
    <col min="4152" max="4152" width="2.42578125" style="196" customWidth="1"/>
    <col min="4153" max="4218" width="1.140625" style="196"/>
    <col min="4219" max="4219" width="3.85546875" style="196" customWidth="1"/>
    <col min="4220" max="4372" width="1.140625" style="196"/>
    <col min="4373" max="4373" width="1.140625" style="196" customWidth="1"/>
    <col min="4374" max="4394" width="1.140625" style="196"/>
    <col min="4395" max="4395" width="5.28515625" style="196" customWidth="1"/>
    <col min="4396" max="4396" width="2.140625" style="196" customWidth="1"/>
    <col min="4397" max="4407" width="1.140625" style="196"/>
    <col min="4408" max="4408" width="2.42578125" style="196" customWidth="1"/>
    <col min="4409" max="4474" width="1.140625" style="196"/>
    <col min="4475" max="4475" width="3.85546875" style="196" customWidth="1"/>
    <col min="4476" max="4628" width="1.140625" style="196"/>
    <col min="4629" max="4629" width="1.140625" style="196" customWidth="1"/>
    <col min="4630" max="4650" width="1.140625" style="196"/>
    <col min="4651" max="4651" width="5.28515625" style="196" customWidth="1"/>
    <col min="4652" max="4652" width="2.140625" style="196" customWidth="1"/>
    <col min="4653" max="4663" width="1.140625" style="196"/>
    <col min="4664" max="4664" width="2.42578125" style="196" customWidth="1"/>
    <col min="4665" max="4730" width="1.140625" style="196"/>
    <col min="4731" max="4731" width="3.85546875" style="196" customWidth="1"/>
    <col min="4732" max="4884" width="1.140625" style="196"/>
    <col min="4885" max="4885" width="1.140625" style="196" customWidth="1"/>
    <col min="4886" max="4906" width="1.140625" style="196"/>
    <col min="4907" max="4907" width="5.28515625" style="196" customWidth="1"/>
    <col min="4908" max="4908" width="2.140625" style="196" customWidth="1"/>
    <col min="4909" max="4919" width="1.140625" style="196"/>
    <col min="4920" max="4920" width="2.42578125" style="196" customWidth="1"/>
    <col min="4921" max="4986" width="1.140625" style="196"/>
    <col min="4987" max="4987" width="3.85546875" style="196" customWidth="1"/>
    <col min="4988" max="5140" width="1.140625" style="196"/>
    <col min="5141" max="5141" width="1.140625" style="196" customWidth="1"/>
    <col min="5142" max="5162" width="1.140625" style="196"/>
    <col min="5163" max="5163" width="5.28515625" style="196" customWidth="1"/>
    <col min="5164" max="5164" width="2.140625" style="196" customWidth="1"/>
    <col min="5165" max="5175" width="1.140625" style="196"/>
    <col min="5176" max="5176" width="2.42578125" style="196" customWidth="1"/>
    <col min="5177" max="5242" width="1.140625" style="196"/>
    <col min="5243" max="5243" width="3.85546875" style="196" customWidth="1"/>
    <col min="5244" max="5396" width="1.140625" style="196"/>
    <col min="5397" max="5397" width="1.140625" style="196" customWidth="1"/>
    <col min="5398" max="5418" width="1.140625" style="196"/>
    <col min="5419" max="5419" width="5.28515625" style="196" customWidth="1"/>
    <col min="5420" max="5420" width="2.140625" style="196" customWidth="1"/>
    <col min="5421" max="5431" width="1.140625" style="196"/>
    <col min="5432" max="5432" width="2.42578125" style="196" customWidth="1"/>
    <col min="5433" max="5498" width="1.140625" style="196"/>
    <col min="5499" max="5499" width="3.85546875" style="196" customWidth="1"/>
    <col min="5500" max="5652" width="1.140625" style="196"/>
    <col min="5653" max="5653" width="1.140625" style="196" customWidth="1"/>
    <col min="5654" max="5674" width="1.140625" style="196"/>
    <col min="5675" max="5675" width="5.28515625" style="196" customWidth="1"/>
    <col min="5676" max="5676" width="2.140625" style="196" customWidth="1"/>
    <col min="5677" max="5687" width="1.140625" style="196"/>
    <col min="5688" max="5688" width="2.42578125" style="196" customWidth="1"/>
    <col min="5689" max="5754" width="1.140625" style="196"/>
    <col min="5755" max="5755" width="3.85546875" style="196" customWidth="1"/>
    <col min="5756" max="5908" width="1.140625" style="196"/>
    <col min="5909" max="5909" width="1.140625" style="196" customWidth="1"/>
    <col min="5910" max="5930" width="1.140625" style="196"/>
    <col min="5931" max="5931" width="5.28515625" style="196" customWidth="1"/>
    <col min="5932" max="5932" width="2.140625" style="196" customWidth="1"/>
    <col min="5933" max="5943" width="1.140625" style="196"/>
    <col min="5944" max="5944" width="2.42578125" style="196" customWidth="1"/>
    <col min="5945" max="6010" width="1.140625" style="196"/>
    <col min="6011" max="6011" width="3.85546875" style="196" customWidth="1"/>
    <col min="6012" max="6164" width="1.140625" style="196"/>
    <col min="6165" max="6165" width="1.140625" style="196" customWidth="1"/>
    <col min="6166" max="6186" width="1.140625" style="196"/>
    <col min="6187" max="6187" width="5.28515625" style="196" customWidth="1"/>
    <col min="6188" max="6188" width="2.140625" style="196" customWidth="1"/>
    <col min="6189" max="6199" width="1.140625" style="196"/>
    <col min="6200" max="6200" width="2.42578125" style="196" customWidth="1"/>
    <col min="6201" max="6266" width="1.140625" style="196"/>
    <col min="6267" max="6267" width="3.85546875" style="196" customWidth="1"/>
    <col min="6268" max="6420" width="1.140625" style="196"/>
    <col min="6421" max="6421" width="1.140625" style="196" customWidth="1"/>
    <col min="6422" max="6442" width="1.140625" style="196"/>
    <col min="6443" max="6443" width="5.28515625" style="196" customWidth="1"/>
    <col min="6444" max="6444" width="2.140625" style="196" customWidth="1"/>
    <col min="6445" max="6455" width="1.140625" style="196"/>
    <col min="6456" max="6456" width="2.42578125" style="196" customWidth="1"/>
    <col min="6457" max="6522" width="1.140625" style="196"/>
    <col min="6523" max="6523" width="3.85546875" style="196" customWidth="1"/>
    <col min="6524" max="6676" width="1.140625" style="196"/>
    <col min="6677" max="6677" width="1.140625" style="196" customWidth="1"/>
    <col min="6678" max="6698" width="1.140625" style="196"/>
    <col min="6699" max="6699" width="5.28515625" style="196" customWidth="1"/>
    <col min="6700" max="6700" width="2.140625" style="196" customWidth="1"/>
    <col min="6701" max="6711" width="1.140625" style="196"/>
    <col min="6712" max="6712" width="2.42578125" style="196" customWidth="1"/>
    <col min="6713" max="6778" width="1.140625" style="196"/>
    <col min="6779" max="6779" width="3.85546875" style="196" customWidth="1"/>
    <col min="6780" max="6932" width="1.140625" style="196"/>
    <col min="6933" max="6933" width="1.140625" style="196" customWidth="1"/>
    <col min="6934" max="6954" width="1.140625" style="196"/>
    <col min="6955" max="6955" width="5.28515625" style="196" customWidth="1"/>
    <col min="6956" max="6956" width="2.140625" style="196" customWidth="1"/>
    <col min="6957" max="6967" width="1.140625" style="196"/>
    <col min="6968" max="6968" width="2.42578125" style="196" customWidth="1"/>
    <col min="6969" max="7034" width="1.140625" style="196"/>
    <col min="7035" max="7035" width="3.85546875" style="196" customWidth="1"/>
    <col min="7036" max="7188" width="1.140625" style="196"/>
    <col min="7189" max="7189" width="1.140625" style="196" customWidth="1"/>
    <col min="7190" max="7210" width="1.140625" style="196"/>
    <col min="7211" max="7211" width="5.28515625" style="196" customWidth="1"/>
    <col min="7212" max="7212" width="2.140625" style="196" customWidth="1"/>
    <col min="7213" max="7223" width="1.140625" style="196"/>
    <col min="7224" max="7224" width="2.42578125" style="196" customWidth="1"/>
    <col min="7225" max="7290" width="1.140625" style="196"/>
    <col min="7291" max="7291" width="3.85546875" style="196" customWidth="1"/>
    <col min="7292" max="7444" width="1.140625" style="196"/>
    <col min="7445" max="7445" width="1.140625" style="196" customWidth="1"/>
    <col min="7446" max="7466" width="1.140625" style="196"/>
    <col min="7467" max="7467" width="5.28515625" style="196" customWidth="1"/>
    <col min="7468" max="7468" width="2.140625" style="196" customWidth="1"/>
    <col min="7469" max="7479" width="1.140625" style="196"/>
    <col min="7480" max="7480" width="2.42578125" style="196" customWidth="1"/>
    <col min="7481" max="7546" width="1.140625" style="196"/>
    <col min="7547" max="7547" width="3.85546875" style="196" customWidth="1"/>
    <col min="7548" max="7700" width="1.140625" style="196"/>
    <col min="7701" max="7701" width="1.140625" style="196" customWidth="1"/>
    <col min="7702" max="7722" width="1.140625" style="196"/>
    <col min="7723" max="7723" width="5.28515625" style="196" customWidth="1"/>
    <col min="7724" max="7724" width="2.140625" style="196" customWidth="1"/>
    <col min="7725" max="7735" width="1.140625" style="196"/>
    <col min="7736" max="7736" width="2.42578125" style="196" customWidth="1"/>
    <col min="7737" max="7802" width="1.140625" style="196"/>
    <col min="7803" max="7803" width="3.85546875" style="196" customWidth="1"/>
    <col min="7804" max="7956" width="1.140625" style="196"/>
    <col min="7957" max="7957" width="1.140625" style="196" customWidth="1"/>
    <col min="7958" max="7978" width="1.140625" style="196"/>
    <col min="7979" max="7979" width="5.28515625" style="196" customWidth="1"/>
    <col min="7980" max="7980" width="2.140625" style="196" customWidth="1"/>
    <col min="7981" max="7991" width="1.140625" style="196"/>
    <col min="7992" max="7992" width="2.42578125" style="196" customWidth="1"/>
    <col min="7993" max="8058" width="1.140625" style="196"/>
    <col min="8059" max="8059" width="3.85546875" style="196" customWidth="1"/>
    <col min="8060" max="8212" width="1.140625" style="196"/>
    <col min="8213" max="8213" width="1.140625" style="196" customWidth="1"/>
    <col min="8214" max="8234" width="1.140625" style="196"/>
    <col min="8235" max="8235" width="5.28515625" style="196" customWidth="1"/>
    <col min="8236" max="8236" width="2.140625" style="196" customWidth="1"/>
    <col min="8237" max="8247" width="1.140625" style="196"/>
    <col min="8248" max="8248" width="2.42578125" style="196" customWidth="1"/>
    <col min="8249" max="8314" width="1.140625" style="196"/>
    <col min="8315" max="8315" width="3.85546875" style="196" customWidth="1"/>
    <col min="8316" max="8468" width="1.140625" style="196"/>
    <col min="8469" max="8469" width="1.140625" style="196" customWidth="1"/>
    <col min="8470" max="8490" width="1.140625" style="196"/>
    <col min="8491" max="8491" width="5.28515625" style="196" customWidth="1"/>
    <col min="8492" max="8492" width="2.140625" style="196" customWidth="1"/>
    <col min="8493" max="8503" width="1.140625" style="196"/>
    <col min="8504" max="8504" width="2.42578125" style="196" customWidth="1"/>
    <col min="8505" max="8570" width="1.140625" style="196"/>
    <col min="8571" max="8571" width="3.85546875" style="196" customWidth="1"/>
    <col min="8572" max="8724" width="1.140625" style="196"/>
    <col min="8725" max="8725" width="1.140625" style="196" customWidth="1"/>
    <col min="8726" max="8746" width="1.140625" style="196"/>
    <col min="8747" max="8747" width="5.28515625" style="196" customWidth="1"/>
    <col min="8748" max="8748" width="2.140625" style="196" customWidth="1"/>
    <col min="8749" max="8759" width="1.140625" style="196"/>
    <col min="8760" max="8760" width="2.42578125" style="196" customWidth="1"/>
    <col min="8761" max="8826" width="1.140625" style="196"/>
    <col min="8827" max="8827" width="3.85546875" style="196" customWidth="1"/>
    <col min="8828" max="8980" width="1.140625" style="196"/>
    <col min="8981" max="8981" width="1.140625" style="196" customWidth="1"/>
    <col min="8982" max="9002" width="1.140625" style="196"/>
    <col min="9003" max="9003" width="5.28515625" style="196" customWidth="1"/>
    <col min="9004" max="9004" width="2.140625" style="196" customWidth="1"/>
    <col min="9005" max="9015" width="1.140625" style="196"/>
    <col min="9016" max="9016" width="2.42578125" style="196" customWidth="1"/>
    <col min="9017" max="9082" width="1.140625" style="196"/>
    <col min="9083" max="9083" width="3.85546875" style="196" customWidth="1"/>
    <col min="9084" max="9236" width="1.140625" style="196"/>
    <col min="9237" max="9237" width="1.140625" style="196" customWidth="1"/>
    <col min="9238" max="9258" width="1.140625" style="196"/>
    <col min="9259" max="9259" width="5.28515625" style="196" customWidth="1"/>
    <col min="9260" max="9260" width="2.140625" style="196" customWidth="1"/>
    <col min="9261" max="9271" width="1.140625" style="196"/>
    <col min="9272" max="9272" width="2.42578125" style="196" customWidth="1"/>
    <col min="9273" max="9338" width="1.140625" style="196"/>
    <col min="9339" max="9339" width="3.85546875" style="196" customWidth="1"/>
    <col min="9340" max="9492" width="1.140625" style="196"/>
    <col min="9493" max="9493" width="1.140625" style="196" customWidth="1"/>
    <col min="9494" max="9514" width="1.140625" style="196"/>
    <col min="9515" max="9515" width="5.28515625" style="196" customWidth="1"/>
    <col min="9516" max="9516" width="2.140625" style="196" customWidth="1"/>
    <col min="9517" max="9527" width="1.140625" style="196"/>
    <col min="9528" max="9528" width="2.42578125" style="196" customWidth="1"/>
    <col min="9529" max="9594" width="1.140625" style="196"/>
    <col min="9595" max="9595" width="3.85546875" style="196" customWidth="1"/>
    <col min="9596" max="9748" width="1.140625" style="196"/>
    <col min="9749" max="9749" width="1.140625" style="196" customWidth="1"/>
    <col min="9750" max="9770" width="1.140625" style="196"/>
    <col min="9771" max="9771" width="5.28515625" style="196" customWidth="1"/>
    <col min="9772" max="9772" width="2.140625" style="196" customWidth="1"/>
    <col min="9773" max="9783" width="1.140625" style="196"/>
    <col min="9784" max="9784" width="2.42578125" style="196" customWidth="1"/>
    <col min="9785" max="9850" width="1.140625" style="196"/>
    <col min="9851" max="9851" width="3.85546875" style="196" customWidth="1"/>
    <col min="9852" max="10004" width="1.140625" style="196"/>
    <col min="10005" max="10005" width="1.140625" style="196" customWidth="1"/>
    <col min="10006" max="10026" width="1.140625" style="196"/>
    <col min="10027" max="10027" width="5.28515625" style="196" customWidth="1"/>
    <col min="10028" max="10028" width="2.140625" style="196" customWidth="1"/>
    <col min="10029" max="10039" width="1.140625" style="196"/>
    <col min="10040" max="10040" width="2.42578125" style="196" customWidth="1"/>
    <col min="10041" max="10106" width="1.140625" style="196"/>
    <col min="10107" max="10107" width="3.85546875" style="196" customWidth="1"/>
    <col min="10108" max="10260" width="1.140625" style="196"/>
    <col min="10261" max="10261" width="1.140625" style="196" customWidth="1"/>
    <col min="10262" max="10282" width="1.140625" style="196"/>
    <col min="10283" max="10283" width="5.28515625" style="196" customWidth="1"/>
    <col min="10284" max="10284" width="2.140625" style="196" customWidth="1"/>
    <col min="10285" max="10295" width="1.140625" style="196"/>
    <col min="10296" max="10296" width="2.42578125" style="196" customWidth="1"/>
    <col min="10297" max="10362" width="1.140625" style="196"/>
    <col min="10363" max="10363" width="3.85546875" style="196" customWidth="1"/>
    <col min="10364" max="10516" width="1.140625" style="196"/>
    <col min="10517" max="10517" width="1.140625" style="196" customWidth="1"/>
    <col min="10518" max="10538" width="1.140625" style="196"/>
    <col min="10539" max="10539" width="5.28515625" style="196" customWidth="1"/>
    <col min="10540" max="10540" width="2.140625" style="196" customWidth="1"/>
    <col min="10541" max="10551" width="1.140625" style="196"/>
    <col min="10552" max="10552" width="2.42578125" style="196" customWidth="1"/>
    <col min="10553" max="10618" width="1.140625" style="196"/>
    <col min="10619" max="10619" width="3.85546875" style="196" customWidth="1"/>
    <col min="10620" max="10772" width="1.140625" style="196"/>
    <col min="10773" max="10773" width="1.140625" style="196" customWidth="1"/>
    <col min="10774" max="10794" width="1.140625" style="196"/>
    <col min="10795" max="10795" width="5.28515625" style="196" customWidth="1"/>
    <col min="10796" max="10796" width="2.140625" style="196" customWidth="1"/>
    <col min="10797" max="10807" width="1.140625" style="196"/>
    <col min="10808" max="10808" width="2.42578125" style="196" customWidth="1"/>
    <col min="10809" max="10874" width="1.140625" style="196"/>
    <col min="10875" max="10875" width="3.85546875" style="196" customWidth="1"/>
    <col min="10876" max="11028" width="1.140625" style="196"/>
    <col min="11029" max="11029" width="1.140625" style="196" customWidth="1"/>
    <col min="11030" max="11050" width="1.140625" style="196"/>
    <col min="11051" max="11051" width="5.28515625" style="196" customWidth="1"/>
    <col min="11052" max="11052" width="2.140625" style="196" customWidth="1"/>
    <col min="11053" max="11063" width="1.140625" style="196"/>
    <col min="11064" max="11064" width="2.42578125" style="196" customWidth="1"/>
    <col min="11065" max="11130" width="1.140625" style="196"/>
    <col min="11131" max="11131" width="3.85546875" style="196" customWidth="1"/>
    <col min="11132" max="11284" width="1.140625" style="196"/>
    <col min="11285" max="11285" width="1.140625" style="196" customWidth="1"/>
    <col min="11286" max="11306" width="1.140625" style="196"/>
    <col min="11307" max="11307" width="5.28515625" style="196" customWidth="1"/>
    <col min="11308" max="11308" width="2.140625" style="196" customWidth="1"/>
    <col min="11309" max="11319" width="1.140625" style="196"/>
    <col min="11320" max="11320" width="2.42578125" style="196" customWidth="1"/>
    <col min="11321" max="11386" width="1.140625" style="196"/>
    <col min="11387" max="11387" width="3.85546875" style="196" customWidth="1"/>
    <col min="11388" max="11540" width="1.140625" style="196"/>
    <col min="11541" max="11541" width="1.140625" style="196" customWidth="1"/>
    <col min="11542" max="11562" width="1.140625" style="196"/>
    <col min="11563" max="11563" width="5.28515625" style="196" customWidth="1"/>
    <col min="11564" max="11564" width="2.140625" style="196" customWidth="1"/>
    <col min="11565" max="11575" width="1.140625" style="196"/>
    <col min="11576" max="11576" width="2.42578125" style="196" customWidth="1"/>
    <col min="11577" max="11642" width="1.140625" style="196"/>
    <col min="11643" max="11643" width="3.85546875" style="196" customWidth="1"/>
    <col min="11644" max="11796" width="1.140625" style="196"/>
    <col min="11797" max="11797" width="1.140625" style="196" customWidth="1"/>
    <col min="11798" max="11818" width="1.140625" style="196"/>
    <col min="11819" max="11819" width="5.28515625" style="196" customWidth="1"/>
    <col min="11820" max="11820" width="2.140625" style="196" customWidth="1"/>
    <col min="11821" max="11831" width="1.140625" style="196"/>
    <col min="11832" max="11832" width="2.42578125" style="196" customWidth="1"/>
    <col min="11833" max="11898" width="1.140625" style="196"/>
    <col min="11899" max="11899" width="3.85546875" style="196" customWidth="1"/>
    <col min="11900" max="12052" width="1.140625" style="196"/>
    <col min="12053" max="12053" width="1.140625" style="196" customWidth="1"/>
    <col min="12054" max="12074" width="1.140625" style="196"/>
    <col min="12075" max="12075" width="5.28515625" style="196" customWidth="1"/>
    <col min="12076" max="12076" width="2.140625" style="196" customWidth="1"/>
    <col min="12077" max="12087" width="1.140625" style="196"/>
    <col min="12088" max="12088" width="2.42578125" style="196" customWidth="1"/>
    <col min="12089" max="12154" width="1.140625" style="196"/>
    <col min="12155" max="12155" width="3.85546875" style="196" customWidth="1"/>
    <col min="12156" max="12308" width="1.140625" style="196"/>
    <col min="12309" max="12309" width="1.140625" style="196" customWidth="1"/>
    <col min="12310" max="12330" width="1.140625" style="196"/>
    <col min="12331" max="12331" width="5.28515625" style="196" customWidth="1"/>
    <col min="12332" max="12332" width="2.140625" style="196" customWidth="1"/>
    <col min="12333" max="12343" width="1.140625" style="196"/>
    <col min="12344" max="12344" width="2.42578125" style="196" customWidth="1"/>
    <col min="12345" max="12410" width="1.140625" style="196"/>
    <col min="12411" max="12411" width="3.85546875" style="196" customWidth="1"/>
    <col min="12412" max="12564" width="1.140625" style="196"/>
    <col min="12565" max="12565" width="1.140625" style="196" customWidth="1"/>
    <col min="12566" max="12586" width="1.140625" style="196"/>
    <col min="12587" max="12587" width="5.28515625" style="196" customWidth="1"/>
    <col min="12588" max="12588" width="2.140625" style="196" customWidth="1"/>
    <col min="12589" max="12599" width="1.140625" style="196"/>
    <col min="12600" max="12600" width="2.42578125" style="196" customWidth="1"/>
    <col min="12601" max="12666" width="1.140625" style="196"/>
    <col min="12667" max="12667" width="3.85546875" style="196" customWidth="1"/>
    <col min="12668" max="12820" width="1.140625" style="196"/>
    <col min="12821" max="12821" width="1.140625" style="196" customWidth="1"/>
    <col min="12822" max="12842" width="1.140625" style="196"/>
    <col min="12843" max="12843" width="5.28515625" style="196" customWidth="1"/>
    <col min="12844" max="12844" width="2.140625" style="196" customWidth="1"/>
    <col min="12845" max="12855" width="1.140625" style="196"/>
    <col min="12856" max="12856" width="2.42578125" style="196" customWidth="1"/>
    <col min="12857" max="12922" width="1.140625" style="196"/>
    <col min="12923" max="12923" width="3.85546875" style="196" customWidth="1"/>
    <col min="12924" max="13076" width="1.140625" style="196"/>
    <col min="13077" max="13077" width="1.140625" style="196" customWidth="1"/>
    <col min="13078" max="13098" width="1.140625" style="196"/>
    <col min="13099" max="13099" width="5.28515625" style="196" customWidth="1"/>
    <col min="13100" max="13100" width="2.140625" style="196" customWidth="1"/>
    <col min="13101" max="13111" width="1.140625" style="196"/>
    <col min="13112" max="13112" width="2.42578125" style="196" customWidth="1"/>
    <col min="13113" max="13178" width="1.140625" style="196"/>
    <col min="13179" max="13179" width="3.85546875" style="196" customWidth="1"/>
    <col min="13180" max="13332" width="1.140625" style="196"/>
    <col min="13333" max="13333" width="1.140625" style="196" customWidth="1"/>
    <col min="13334" max="13354" width="1.140625" style="196"/>
    <col min="13355" max="13355" width="5.28515625" style="196" customWidth="1"/>
    <col min="13356" max="13356" width="2.140625" style="196" customWidth="1"/>
    <col min="13357" max="13367" width="1.140625" style="196"/>
    <col min="13368" max="13368" width="2.42578125" style="196" customWidth="1"/>
    <col min="13369" max="13434" width="1.140625" style="196"/>
    <col min="13435" max="13435" width="3.85546875" style="196" customWidth="1"/>
    <col min="13436" max="13588" width="1.140625" style="196"/>
    <col min="13589" max="13589" width="1.140625" style="196" customWidth="1"/>
    <col min="13590" max="13610" width="1.140625" style="196"/>
    <col min="13611" max="13611" width="5.28515625" style="196" customWidth="1"/>
    <col min="13612" max="13612" width="2.140625" style="196" customWidth="1"/>
    <col min="13613" max="13623" width="1.140625" style="196"/>
    <col min="13624" max="13624" width="2.42578125" style="196" customWidth="1"/>
    <col min="13625" max="13690" width="1.140625" style="196"/>
    <col min="13691" max="13691" width="3.85546875" style="196" customWidth="1"/>
    <col min="13692" max="13844" width="1.140625" style="196"/>
    <col min="13845" max="13845" width="1.140625" style="196" customWidth="1"/>
    <col min="13846" max="13866" width="1.140625" style="196"/>
    <col min="13867" max="13867" width="5.28515625" style="196" customWidth="1"/>
    <col min="13868" max="13868" width="2.140625" style="196" customWidth="1"/>
    <col min="13869" max="13879" width="1.140625" style="196"/>
    <col min="13880" max="13880" width="2.42578125" style="196" customWidth="1"/>
    <col min="13881" max="13946" width="1.140625" style="196"/>
    <col min="13947" max="13947" width="3.85546875" style="196" customWidth="1"/>
    <col min="13948" max="14100" width="1.140625" style="196"/>
    <col min="14101" max="14101" width="1.140625" style="196" customWidth="1"/>
    <col min="14102" max="14122" width="1.140625" style="196"/>
    <col min="14123" max="14123" width="5.28515625" style="196" customWidth="1"/>
    <col min="14124" max="14124" width="2.140625" style="196" customWidth="1"/>
    <col min="14125" max="14135" width="1.140625" style="196"/>
    <col min="14136" max="14136" width="2.42578125" style="196" customWidth="1"/>
    <col min="14137" max="14202" width="1.140625" style="196"/>
    <col min="14203" max="14203" width="3.85546875" style="196" customWidth="1"/>
    <col min="14204" max="14356" width="1.140625" style="196"/>
    <col min="14357" max="14357" width="1.140625" style="196" customWidth="1"/>
    <col min="14358" max="14378" width="1.140625" style="196"/>
    <col min="14379" max="14379" width="5.28515625" style="196" customWidth="1"/>
    <col min="14380" max="14380" width="2.140625" style="196" customWidth="1"/>
    <col min="14381" max="14391" width="1.140625" style="196"/>
    <col min="14392" max="14392" width="2.42578125" style="196" customWidth="1"/>
    <col min="14393" max="14458" width="1.140625" style="196"/>
    <col min="14459" max="14459" width="3.85546875" style="196" customWidth="1"/>
    <col min="14460" max="14612" width="1.140625" style="196"/>
    <col min="14613" max="14613" width="1.140625" style="196" customWidth="1"/>
    <col min="14614" max="14634" width="1.140625" style="196"/>
    <col min="14635" max="14635" width="5.28515625" style="196" customWidth="1"/>
    <col min="14636" max="14636" width="2.140625" style="196" customWidth="1"/>
    <col min="14637" max="14647" width="1.140625" style="196"/>
    <col min="14648" max="14648" width="2.42578125" style="196" customWidth="1"/>
    <col min="14649" max="14714" width="1.140625" style="196"/>
    <col min="14715" max="14715" width="3.85546875" style="196" customWidth="1"/>
    <col min="14716" max="14868" width="1.140625" style="196"/>
    <col min="14869" max="14869" width="1.140625" style="196" customWidth="1"/>
    <col min="14870" max="14890" width="1.140625" style="196"/>
    <col min="14891" max="14891" width="5.28515625" style="196" customWidth="1"/>
    <col min="14892" max="14892" width="2.140625" style="196" customWidth="1"/>
    <col min="14893" max="14903" width="1.140625" style="196"/>
    <col min="14904" max="14904" width="2.42578125" style="196" customWidth="1"/>
    <col min="14905" max="14970" width="1.140625" style="196"/>
    <col min="14971" max="14971" width="3.85546875" style="196" customWidth="1"/>
    <col min="14972" max="15124" width="1.140625" style="196"/>
    <col min="15125" max="15125" width="1.140625" style="196" customWidth="1"/>
    <col min="15126" max="15146" width="1.140625" style="196"/>
    <col min="15147" max="15147" width="5.28515625" style="196" customWidth="1"/>
    <col min="15148" max="15148" width="2.140625" style="196" customWidth="1"/>
    <col min="15149" max="15159" width="1.140625" style="196"/>
    <col min="15160" max="15160" width="2.42578125" style="196" customWidth="1"/>
    <col min="15161" max="15226" width="1.140625" style="196"/>
    <col min="15227" max="15227" width="3.85546875" style="196" customWidth="1"/>
    <col min="15228" max="15380" width="1.140625" style="196"/>
    <col min="15381" max="15381" width="1.140625" style="196" customWidth="1"/>
    <col min="15382" max="15402" width="1.140625" style="196"/>
    <col min="15403" max="15403" width="5.28515625" style="196" customWidth="1"/>
    <col min="15404" max="15404" width="2.140625" style="196" customWidth="1"/>
    <col min="15405" max="15415" width="1.140625" style="196"/>
    <col min="15416" max="15416" width="2.42578125" style="196" customWidth="1"/>
    <col min="15417" max="15482" width="1.140625" style="196"/>
    <col min="15483" max="15483" width="3.85546875" style="196" customWidth="1"/>
    <col min="15484" max="15636" width="1.140625" style="196"/>
    <col min="15637" max="15637" width="1.140625" style="196" customWidth="1"/>
    <col min="15638" max="15658" width="1.140625" style="196"/>
    <col min="15659" max="15659" width="5.28515625" style="196" customWidth="1"/>
    <col min="15660" max="15660" width="2.140625" style="196" customWidth="1"/>
    <col min="15661" max="15671" width="1.140625" style="196"/>
    <col min="15672" max="15672" width="2.42578125" style="196" customWidth="1"/>
    <col min="15673" max="15738" width="1.140625" style="196"/>
    <col min="15739" max="15739" width="3.85546875" style="196" customWidth="1"/>
    <col min="15740" max="15892" width="1.140625" style="196"/>
    <col min="15893" max="15893" width="1.140625" style="196" customWidth="1"/>
    <col min="15894" max="15914" width="1.140625" style="196"/>
    <col min="15915" max="15915" width="5.28515625" style="196" customWidth="1"/>
    <col min="15916" max="15916" width="2.140625" style="196" customWidth="1"/>
    <col min="15917" max="15927" width="1.140625" style="196"/>
    <col min="15928" max="15928" width="2.42578125" style="196" customWidth="1"/>
    <col min="15929" max="15994" width="1.140625" style="196"/>
    <col min="15995" max="15995" width="3.85546875" style="196" customWidth="1"/>
    <col min="15996" max="16148" width="1.140625" style="196"/>
    <col min="16149" max="16149" width="1.140625" style="196" customWidth="1"/>
    <col min="16150" max="16170" width="1.140625" style="196"/>
    <col min="16171" max="16171" width="5.28515625" style="196" customWidth="1"/>
    <col min="16172" max="16172" width="2.140625" style="196" customWidth="1"/>
    <col min="16173" max="16183" width="1.140625" style="196"/>
    <col min="16184" max="16184" width="2.42578125" style="196" customWidth="1"/>
    <col min="16185" max="16250" width="1.140625" style="196"/>
    <col min="16251" max="16251" width="3.85546875" style="196" customWidth="1"/>
    <col min="16252" max="16384" width="1.140625" style="196"/>
  </cols>
  <sheetData>
    <row r="1" spans="1:123" s="193" customFormat="1" ht="11.25">
      <c r="DS1" s="194" t="s">
        <v>555</v>
      </c>
    </row>
    <row r="2" spans="1:123" s="193" customFormat="1" ht="11.25">
      <c r="DS2" s="194" t="s">
        <v>206</v>
      </c>
    </row>
    <row r="3" spans="1:123" s="193" customFormat="1" ht="11.25">
      <c r="DS3" s="194" t="s">
        <v>207</v>
      </c>
    </row>
    <row r="4" spans="1:123" s="193" customFormat="1" ht="11.25">
      <c r="DS4" s="195" t="s">
        <v>208</v>
      </c>
    </row>
    <row r="5" spans="1:123">
      <c r="CB5" s="207"/>
    </row>
    <row r="6" spans="1:123">
      <c r="CB6" s="207"/>
    </row>
    <row r="7" spans="1:123" s="197" customFormat="1" ht="15.75" customHeight="1">
      <c r="A7" s="392" t="s">
        <v>640</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2"/>
      <c r="DG7" s="392"/>
      <c r="DH7" s="392"/>
      <c r="DI7" s="392"/>
      <c r="DJ7" s="392"/>
      <c r="DK7" s="392"/>
      <c r="DL7" s="392"/>
      <c r="DM7" s="392"/>
      <c r="DN7" s="392"/>
      <c r="DO7" s="392"/>
      <c r="DP7" s="392"/>
      <c r="DQ7" s="392"/>
      <c r="DR7" s="392"/>
      <c r="DS7" s="392"/>
    </row>
    <row r="8" spans="1:123" s="197" customFormat="1" ht="15.75">
      <c r="AR8" s="208" t="s">
        <v>171</v>
      </c>
      <c r="AS8" s="586"/>
      <c r="AT8" s="586"/>
      <c r="AU8" s="586"/>
      <c r="AV8" s="586"/>
      <c r="AW8" s="586"/>
      <c r="AX8" s="586"/>
      <c r="AY8" s="586"/>
      <c r="AZ8" s="586"/>
      <c r="BA8" s="586"/>
      <c r="BB8" s="586"/>
      <c r="BC8" s="586"/>
      <c r="BD8" s="586"/>
      <c r="BE8" s="586"/>
      <c r="BF8" s="586"/>
      <c r="BG8" s="586"/>
      <c r="BH8" s="586"/>
      <c r="BI8" s="586"/>
      <c r="BJ8" s="586"/>
      <c r="BK8" s="586"/>
      <c r="BL8" s="209" t="s">
        <v>558</v>
      </c>
      <c r="BR8" s="586" t="s">
        <v>172</v>
      </c>
      <c r="BS8" s="586"/>
      <c r="BT8" s="586"/>
      <c r="BU8" s="586"/>
      <c r="BV8" s="586"/>
      <c r="BW8" s="586"/>
      <c r="BX8" s="586"/>
      <c r="BY8" s="209" t="s">
        <v>173</v>
      </c>
    </row>
    <row r="10" spans="1:123" ht="15" customHeight="1">
      <c r="Y10" s="393" t="s">
        <v>0</v>
      </c>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row>
    <row r="11" spans="1:123" s="198" customFormat="1" ht="10.5">
      <c r="Y11" s="394" t="s">
        <v>213</v>
      </c>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row>
    <row r="13" spans="1:123" s="210" customFormat="1" ht="12">
      <c r="A13" s="661" t="s">
        <v>214</v>
      </c>
      <c r="B13" s="659"/>
      <c r="C13" s="660"/>
      <c r="D13" s="649" t="s">
        <v>641</v>
      </c>
      <c r="E13" s="650"/>
      <c r="F13" s="650"/>
      <c r="G13" s="650"/>
      <c r="H13" s="650"/>
      <c r="I13" s="650"/>
      <c r="J13" s="650"/>
      <c r="K13" s="650"/>
      <c r="L13" s="650"/>
      <c r="M13" s="650"/>
      <c r="N13" s="651"/>
      <c r="O13" s="649" t="s">
        <v>642</v>
      </c>
      <c r="P13" s="650"/>
      <c r="Q13" s="650"/>
      <c r="R13" s="650"/>
      <c r="S13" s="650"/>
      <c r="T13" s="650"/>
      <c r="U13" s="650"/>
      <c r="V13" s="650"/>
      <c r="W13" s="650"/>
      <c r="X13" s="650"/>
      <c r="Y13" s="651"/>
      <c r="Z13" s="649" t="s">
        <v>643</v>
      </c>
      <c r="AA13" s="650"/>
      <c r="AB13" s="650"/>
      <c r="AC13" s="650"/>
      <c r="AD13" s="650"/>
      <c r="AE13" s="650"/>
      <c r="AF13" s="650"/>
      <c r="AG13" s="650"/>
      <c r="AH13" s="650"/>
      <c r="AI13" s="650"/>
      <c r="AJ13" s="651"/>
      <c r="AK13" s="661" t="s">
        <v>644</v>
      </c>
      <c r="AL13" s="659"/>
      <c r="AM13" s="659"/>
      <c r="AN13" s="659"/>
      <c r="AO13" s="659"/>
      <c r="AP13" s="659"/>
      <c r="AQ13" s="659"/>
      <c r="AR13" s="659"/>
      <c r="AS13" s="659"/>
      <c r="AT13" s="659"/>
      <c r="AU13" s="659"/>
      <c r="AV13" s="659"/>
      <c r="AW13" s="660"/>
      <c r="AX13" s="661" t="s">
        <v>645</v>
      </c>
      <c r="AY13" s="659"/>
      <c r="AZ13" s="659"/>
      <c r="BA13" s="659"/>
      <c r="BB13" s="659"/>
      <c r="BC13" s="659"/>
      <c r="BD13" s="659"/>
      <c r="BE13" s="659"/>
      <c r="BF13" s="659"/>
      <c r="BG13" s="659"/>
      <c r="BH13" s="659"/>
      <c r="BI13" s="659"/>
      <c r="BJ13" s="659"/>
      <c r="BK13" s="660"/>
      <c r="BL13" s="661" t="s">
        <v>646</v>
      </c>
      <c r="BM13" s="659"/>
      <c r="BN13" s="659"/>
      <c r="BO13" s="659"/>
      <c r="BP13" s="659"/>
      <c r="BQ13" s="659"/>
      <c r="BR13" s="659"/>
      <c r="BS13" s="659"/>
      <c r="BT13" s="659"/>
      <c r="BU13" s="659"/>
      <c r="BV13" s="659"/>
      <c r="BW13" s="659"/>
      <c r="BX13" s="659"/>
      <c r="BY13" s="659"/>
      <c r="BZ13" s="659"/>
      <c r="CA13" s="659"/>
      <c r="CB13" s="659"/>
      <c r="CC13" s="659"/>
      <c r="CD13" s="659"/>
      <c r="CE13" s="659"/>
      <c r="CF13" s="659"/>
      <c r="CG13" s="659"/>
      <c r="CH13" s="659"/>
      <c r="CI13" s="659"/>
      <c r="CJ13" s="659"/>
      <c r="CK13" s="659"/>
      <c r="CL13" s="659"/>
      <c r="CM13" s="659"/>
      <c r="CN13" s="659"/>
      <c r="CO13" s="659"/>
      <c r="CP13" s="659"/>
      <c r="CQ13" s="659"/>
      <c r="CR13" s="659"/>
      <c r="CS13" s="659"/>
      <c r="CT13" s="659"/>
      <c r="CU13" s="659"/>
      <c r="CV13" s="659"/>
      <c r="CW13" s="659"/>
      <c r="CX13" s="659"/>
      <c r="CY13" s="659"/>
      <c r="CZ13" s="659"/>
      <c r="DA13" s="659"/>
      <c r="DB13" s="659"/>
      <c r="DC13" s="659"/>
      <c r="DD13" s="659"/>
      <c r="DE13" s="659"/>
      <c r="DF13" s="659"/>
      <c r="DG13" s="659"/>
      <c r="DH13" s="659"/>
      <c r="DI13" s="659"/>
      <c r="DJ13" s="659"/>
      <c r="DK13" s="659"/>
      <c r="DL13" s="659"/>
      <c r="DM13" s="659"/>
      <c r="DN13" s="659"/>
      <c r="DO13" s="659"/>
      <c r="DP13" s="659"/>
      <c r="DQ13" s="659"/>
      <c r="DR13" s="659"/>
      <c r="DS13" s="660"/>
    </row>
    <row r="14" spans="1:123" s="210" customFormat="1" ht="12">
      <c r="A14" s="646" t="s">
        <v>217</v>
      </c>
      <c r="B14" s="647"/>
      <c r="C14" s="648"/>
      <c r="D14" s="652"/>
      <c r="E14" s="653"/>
      <c r="F14" s="653"/>
      <c r="G14" s="653"/>
      <c r="H14" s="653"/>
      <c r="I14" s="653"/>
      <c r="J14" s="653"/>
      <c r="K14" s="653"/>
      <c r="L14" s="653"/>
      <c r="M14" s="653"/>
      <c r="N14" s="654"/>
      <c r="O14" s="652"/>
      <c r="P14" s="653"/>
      <c r="Q14" s="653"/>
      <c r="R14" s="653"/>
      <c r="S14" s="653"/>
      <c r="T14" s="653"/>
      <c r="U14" s="653"/>
      <c r="V14" s="653"/>
      <c r="W14" s="653"/>
      <c r="X14" s="653"/>
      <c r="Y14" s="654"/>
      <c r="Z14" s="652"/>
      <c r="AA14" s="653"/>
      <c r="AB14" s="653"/>
      <c r="AC14" s="653"/>
      <c r="AD14" s="653"/>
      <c r="AE14" s="653"/>
      <c r="AF14" s="653"/>
      <c r="AG14" s="653"/>
      <c r="AH14" s="653"/>
      <c r="AI14" s="653"/>
      <c r="AJ14" s="654"/>
      <c r="AK14" s="643" t="s">
        <v>647</v>
      </c>
      <c r="AL14" s="644"/>
      <c r="AM14" s="644"/>
      <c r="AN14" s="644"/>
      <c r="AO14" s="644"/>
      <c r="AP14" s="644"/>
      <c r="AQ14" s="644"/>
      <c r="AR14" s="644"/>
      <c r="AS14" s="644"/>
      <c r="AT14" s="644"/>
      <c r="AU14" s="644"/>
      <c r="AV14" s="644"/>
      <c r="AW14" s="645"/>
      <c r="AX14" s="643" t="s">
        <v>648</v>
      </c>
      <c r="AY14" s="644"/>
      <c r="AZ14" s="644"/>
      <c r="BA14" s="644"/>
      <c r="BB14" s="644"/>
      <c r="BC14" s="644"/>
      <c r="BD14" s="644"/>
      <c r="BE14" s="644"/>
      <c r="BF14" s="644"/>
      <c r="BG14" s="644"/>
      <c r="BH14" s="644"/>
      <c r="BI14" s="644"/>
      <c r="BJ14" s="644"/>
      <c r="BK14" s="645"/>
      <c r="BL14" s="643" t="s">
        <v>649</v>
      </c>
      <c r="BM14" s="644"/>
      <c r="BN14" s="644"/>
      <c r="BO14" s="644"/>
      <c r="BP14" s="644"/>
      <c r="BQ14" s="644"/>
      <c r="BR14" s="644"/>
      <c r="BS14" s="644"/>
      <c r="BT14" s="644"/>
      <c r="BU14" s="644"/>
      <c r="BV14" s="644"/>
      <c r="BW14" s="644"/>
      <c r="BX14" s="644"/>
      <c r="BY14" s="644"/>
      <c r="BZ14" s="644"/>
      <c r="CA14" s="644"/>
      <c r="CB14" s="644"/>
      <c r="CC14" s="644"/>
      <c r="CD14" s="644"/>
      <c r="CE14" s="644"/>
      <c r="CF14" s="644"/>
      <c r="CG14" s="644"/>
      <c r="CH14" s="644"/>
      <c r="CI14" s="644"/>
      <c r="CJ14" s="644"/>
      <c r="CK14" s="644"/>
      <c r="CL14" s="644"/>
      <c r="CM14" s="644"/>
      <c r="CN14" s="644"/>
      <c r="CO14" s="644"/>
      <c r="CP14" s="644"/>
      <c r="CQ14" s="644"/>
      <c r="CR14" s="644"/>
      <c r="CS14" s="644"/>
      <c r="CT14" s="644"/>
      <c r="CU14" s="644"/>
      <c r="CV14" s="644"/>
      <c r="CW14" s="644"/>
      <c r="CX14" s="644"/>
      <c r="CY14" s="644"/>
      <c r="CZ14" s="644"/>
      <c r="DA14" s="644"/>
      <c r="DB14" s="644"/>
      <c r="DC14" s="644"/>
      <c r="DD14" s="644"/>
      <c r="DE14" s="644"/>
      <c r="DF14" s="644"/>
      <c r="DG14" s="644"/>
      <c r="DH14" s="644"/>
      <c r="DI14" s="644"/>
      <c r="DJ14" s="644"/>
      <c r="DK14" s="644"/>
      <c r="DL14" s="644"/>
      <c r="DM14" s="644"/>
      <c r="DN14" s="644"/>
      <c r="DO14" s="644"/>
      <c r="DP14" s="644"/>
      <c r="DQ14" s="644"/>
      <c r="DR14" s="644"/>
      <c r="DS14" s="645"/>
    </row>
    <row r="15" spans="1:123" s="210" customFormat="1" ht="12">
      <c r="A15" s="646"/>
      <c r="B15" s="647"/>
      <c r="C15" s="648"/>
      <c r="D15" s="652"/>
      <c r="E15" s="653"/>
      <c r="F15" s="653"/>
      <c r="G15" s="653"/>
      <c r="H15" s="653"/>
      <c r="I15" s="653"/>
      <c r="J15" s="653"/>
      <c r="K15" s="653"/>
      <c r="L15" s="653"/>
      <c r="M15" s="653"/>
      <c r="N15" s="654"/>
      <c r="O15" s="652"/>
      <c r="P15" s="653"/>
      <c r="Q15" s="653"/>
      <c r="R15" s="653"/>
      <c r="S15" s="653"/>
      <c r="T15" s="653"/>
      <c r="U15" s="653"/>
      <c r="V15" s="653"/>
      <c r="W15" s="653"/>
      <c r="X15" s="653"/>
      <c r="Y15" s="654"/>
      <c r="Z15" s="652"/>
      <c r="AA15" s="653"/>
      <c r="AB15" s="653"/>
      <c r="AC15" s="653"/>
      <c r="AD15" s="653"/>
      <c r="AE15" s="653"/>
      <c r="AF15" s="653"/>
      <c r="AG15" s="653"/>
      <c r="AH15" s="653"/>
      <c r="AI15" s="653"/>
      <c r="AJ15" s="654"/>
      <c r="AK15" s="649" t="s">
        <v>650</v>
      </c>
      <c r="AL15" s="650"/>
      <c r="AM15" s="650"/>
      <c r="AN15" s="650"/>
      <c r="AO15" s="650"/>
      <c r="AP15" s="650"/>
      <c r="AQ15" s="651"/>
      <c r="AR15" s="649" t="s">
        <v>651</v>
      </c>
      <c r="AS15" s="650"/>
      <c r="AT15" s="650"/>
      <c r="AU15" s="650"/>
      <c r="AV15" s="650"/>
      <c r="AW15" s="651"/>
      <c r="AX15" s="649" t="s">
        <v>652</v>
      </c>
      <c r="AY15" s="650"/>
      <c r="AZ15" s="650"/>
      <c r="BA15" s="650"/>
      <c r="BB15" s="650"/>
      <c r="BC15" s="650"/>
      <c r="BD15" s="651"/>
      <c r="BE15" s="658" t="s">
        <v>653</v>
      </c>
      <c r="BF15" s="650"/>
      <c r="BG15" s="650"/>
      <c r="BH15" s="650"/>
      <c r="BI15" s="650"/>
      <c r="BJ15" s="650"/>
      <c r="BK15" s="651"/>
      <c r="BL15" s="661" t="s">
        <v>18</v>
      </c>
      <c r="BM15" s="659"/>
      <c r="BN15" s="659"/>
      <c r="BO15" s="659"/>
      <c r="BP15" s="659"/>
      <c r="BQ15" s="659"/>
      <c r="BR15" s="660"/>
      <c r="BS15" s="659" t="s">
        <v>654</v>
      </c>
      <c r="BT15" s="659"/>
      <c r="BU15" s="659"/>
      <c r="BV15" s="659"/>
      <c r="BW15" s="659"/>
      <c r="BX15" s="659"/>
      <c r="BY15" s="659"/>
      <c r="BZ15" s="659"/>
      <c r="CA15" s="659"/>
      <c r="CB15" s="659"/>
      <c r="CC15" s="659"/>
      <c r="CD15" s="659"/>
      <c r="CE15" s="659"/>
      <c r="CF15" s="659"/>
      <c r="CG15" s="659"/>
      <c r="CH15" s="659"/>
      <c r="CI15" s="659"/>
      <c r="CJ15" s="660"/>
      <c r="CK15" s="661" t="s">
        <v>655</v>
      </c>
      <c r="CL15" s="659"/>
      <c r="CM15" s="659"/>
      <c r="CN15" s="659"/>
      <c r="CO15" s="659"/>
      <c r="CP15" s="659"/>
      <c r="CQ15" s="659"/>
      <c r="CR15" s="659"/>
      <c r="CS15" s="659"/>
      <c r="CT15" s="659"/>
      <c r="CU15" s="659"/>
      <c r="CV15" s="659"/>
      <c r="CW15" s="659"/>
      <c r="CX15" s="659"/>
      <c r="CY15" s="659"/>
      <c r="CZ15" s="659"/>
      <c r="DA15" s="659"/>
      <c r="DB15" s="659"/>
      <c r="DC15" s="659"/>
      <c r="DD15" s="659"/>
      <c r="DE15" s="659"/>
      <c r="DF15" s="659"/>
      <c r="DG15" s="659"/>
      <c r="DH15" s="659"/>
      <c r="DI15" s="659"/>
      <c r="DJ15" s="659"/>
      <c r="DK15" s="659"/>
      <c r="DL15" s="660"/>
      <c r="DM15" s="649" t="s">
        <v>656</v>
      </c>
      <c r="DN15" s="650"/>
      <c r="DO15" s="650"/>
      <c r="DP15" s="650"/>
      <c r="DQ15" s="650"/>
      <c r="DR15" s="650"/>
      <c r="DS15" s="651"/>
    </row>
    <row r="16" spans="1:123" s="210" customFormat="1" ht="12">
      <c r="A16" s="646"/>
      <c r="B16" s="647"/>
      <c r="C16" s="648"/>
      <c r="D16" s="652"/>
      <c r="E16" s="653"/>
      <c r="F16" s="653"/>
      <c r="G16" s="653"/>
      <c r="H16" s="653"/>
      <c r="I16" s="653"/>
      <c r="J16" s="653"/>
      <c r="K16" s="653"/>
      <c r="L16" s="653"/>
      <c r="M16" s="653"/>
      <c r="N16" s="654"/>
      <c r="O16" s="652"/>
      <c r="P16" s="653"/>
      <c r="Q16" s="653"/>
      <c r="R16" s="653"/>
      <c r="S16" s="653"/>
      <c r="T16" s="653"/>
      <c r="U16" s="653"/>
      <c r="V16" s="653"/>
      <c r="W16" s="653"/>
      <c r="X16" s="653"/>
      <c r="Y16" s="654"/>
      <c r="Z16" s="652"/>
      <c r="AA16" s="653"/>
      <c r="AB16" s="653"/>
      <c r="AC16" s="653"/>
      <c r="AD16" s="653"/>
      <c r="AE16" s="653"/>
      <c r="AF16" s="653"/>
      <c r="AG16" s="653"/>
      <c r="AH16" s="653"/>
      <c r="AI16" s="653"/>
      <c r="AJ16" s="654"/>
      <c r="AK16" s="652"/>
      <c r="AL16" s="653"/>
      <c r="AM16" s="653"/>
      <c r="AN16" s="653"/>
      <c r="AO16" s="653"/>
      <c r="AP16" s="653"/>
      <c r="AQ16" s="654"/>
      <c r="AR16" s="652"/>
      <c r="AS16" s="653"/>
      <c r="AT16" s="653"/>
      <c r="AU16" s="653"/>
      <c r="AV16" s="653"/>
      <c r="AW16" s="654"/>
      <c r="AX16" s="652"/>
      <c r="AY16" s="653"/>
      <c r="AZ16" s="653"/>
      <c r="BA16" s="653"/>
      <c r="BB16" s="653"/>
      <c r="BC16" s="653"/>
      <c r="BD16" s="654"/>
      <c r="BE16" s="652"/>
      <c r="BF16" s="653"/>
      <c r="BG16" s="653"/>
      <c r="BH16" s="653"/>
      <c r="BI16" s="653"/>
      <c r="BJ16" s="653"/>
      <c r="BK16" s="654"/>
      <c r="BL16" s="646"/>
      <c r="BM16" s="647"/>
      <c r="BN16" s="647"/>
      <c r="BO16" s="647"/>
      <c r="BP16" s="647"/>
      <c r="BQ16" s="647"/>
      <c r="BR16" s="648"/>
      <c r="BS16" s="647" t="s">
        <v>657</v>
      </c>
      <c r="BT16" s="647"/>
      <c r="BU16" s="647"/>
      <c r="BV16" s="647"/>
      <c r="BW16" s="647"/>
      <c r="BX16" s="647"/>
      <c r="BY16" s="647"/>
      <c r="BZ16" s="647"/>
      <c r="CA16" s="647"/>
      <c r="CB16" s="647"/>
      <c r="CC16" s="647"/>
      <c r="CD16" s="647"/>
      <c r="CE16" s="647"/>
      <c r="CF16" s="647"/>
      <c r="CG16" s="647"/>
      <c r="CH16" s="647"/>
      <c r="CI16" s="647"/>
      <c r="CJ16" s="648"/>
      <c r="CK16" s="646" t="s">
        <v>658</v>
      </c>
      <c r="CL16" s="647"/>
      <c r="CM16" s="647"/>
      <c r="CN16" s="647"/>
      <c r="CO16" s="647"/>
      <c r="CP16" s="647"/>
      <c r="CQ16" s="647"/>
      <c r="CR16" s="647"/>
      <c r="CS16" s="647"/>
      <c r="CT16" s="647"/>
      <c r="CU16" s="647"/>
      <c r="CV16" s="647"/>
      <c r="CW16" s="647"/>
      <c r="CX16" s="647"/>
      <c r="CY16" s="647"/>
      <c r="CZ16" s="647"/>
      <c r="DA16" s="647"/>
      <c r="DB16" s="647"/>
      <c r="DC16" s="647"/>
      <c r="DD16" s="647"/>
      <c r="DE16" s="647"/>
      <c r="DF16" s="647"/>
      <c r="DG16" s="647"/>
      <c r="DH16" s="647"/>
      <c r="DI16" s="647"/>
      <c r="DJ16" s="647"/>
      <c r="DK16" s="647"/>
      <c r="DL16" s="648"/>
      <c r="DM16" s="652"/>
      <c r="DN16" s="653"/>
      <c r="DO16" s="653"/>
      <c r="DP16" s="653"/>
      <c r="DQ16" s="653"/>
      <c r="DR16" s="653"/>
      <c r="DS16" s="654"/>
    </row>
    <row r="17" spans="1:123" s="210" customFormat="1" ht="12">
      <c r="A17" s="646"/>
      <c r="B17" s="647"/>
      <c r="C17" s="648"/>
      <c r="D17" s="652"/>
      <c r="E17" s="653"/>
      <c r="F17" s="653"/>
      <c r="G17" s="653"/>
      <c r="H17" s="653"/>
      <c r="I17" s="653"/>
      <c r="J17" s="653"/>
      <c r="K17" s="653"/>
      <c r="L17" s="653"/>
      <c r="M17" s="653"/>
      <c r="N17" s="654"/>
      <c r="O17" s="652"/>
      <c r="P17" s="653"/>
      <c r="Q17" s="653"/>
      <c r="R17" s="653"/>
      <c r="S17" s="653"/>
      <c r="T17" s="653"/>
      <c r="U17" s="653"/>
      <c r="V17" s="653"/>
      <c r="W17" s="653"/>
      <c r="X17" s="653"/>
      <c r="Y17" s="654"/>
      <c r="Z17" s="652"/>
      <c r="AA17" s="653"/>
      <c r="AB17" s="653"/>
      <c r="AC17" s="653"/>
      <c r="AD17" s="653"/>
      <c r="AE17" s="653"/>
      <c r="AF17" s="653"/>
      <c r="AG17" s="653"/>
      <c r="AH17" s="653"/>
      <c r="AI17" s="653"/>
      <c r="AJ17" s="654"/>
      <c r="AK17" s="652"/>
      <c r="AL17" s="653"/>
      <c r="AM17" s="653"/>
      <c r="AN17" s="653"/>
      <c r="AO17" s="653"/>
      <c r="AP17" s="653"/>
      <c r="AQ17" s="654"/>
      <c r="AR17" s="652"/>
      <c r="AS17" s="653"/>
      <c r="AT17" s="653"/>
      <c r="AU17" s="653"/>
      <c r="AV17" s="653"/>
      <c r="AW17" s="654"/>
      <c r="AX17" s="652"/>
      <c r="AY17" s="653"/>
      <c r="AZ17" s="653"/>
      <c r="BA17" s="653"/>
      <c r="BB17" s="653"/>
      <c r="BC17" s="653"/>
      <c r="BD17" s="654"/>
      <c r="BE17" s="652"/>
      <c r="BF17" s="653"/>
      <c r="BG17" s="653"/>
      <c r="BH17" s="653"/>
      <c r="BI17" s="653"/>
      <c r="BJ17" s="653"/>
      <c r="BK17" s="654"/>
      <c r="BL17" s="646"/>
      <c r="BM17" s="647"/>
      <c r="BN17" s="647"/>
      <c r="BO17" s="647"/>
      <c r="BP17" s="647"/>
      <c r="BQ17" s="647"/>
      <c r="BR17" s="648"/>
      <c r="BS17" s="644" t="s">
        <v>582</v>
      </c>
      <c r="BT17" s="644"/>
      <c r="BU17" s="644"/>
      <c r="BV17" s="644"/>
      <c r="BW17" s="644"/>
      <c r="BX17" s="644"/>
      <c r="BY17" s="644"/>
      <c r="BZ17" s="644"/>
      <c r="CA17" s="644"/>
      <c r="CB17" s="644"/>
      <c r="CC17" s="644"/>
      <c r="CD17" s="644"/>
      <c r="CE17" s="644"/>
      <c r="CF17" s="644"/>
      <c r="CG17" s="644"/>
      <c r="CH17" s="644"/>
      <c r="CI17" s="644"/>
      <c r="CJ17" s="645"/>
      <c r="CK17" s="643" t="s">
        <v>597</v>
      </c>
      <c r="CL17" s="644"/>
      <c r="CM17" s="644"/>
      <c r="CN17" s="644"/>
      <c r="CO17" s="644"/>
      <c r="CP17" s="644"/>
      <c r="CQ17" s="644"/>
      <c r="CR17" s="644"/>
      <c r="CS17" s="644"/>
      <c r="CT17" s="644"/>
      <c r="CU17" s="644"/>
      <c r="CV17" s="644"/>
      <c r="CW17" s="644"/>
      <c r="CX17" s="644"/>
      <c r="CY17" s="644"/>
      <c r="CZ17" s="644"/>
      <c r="DA17" s="644"/>
      <c r="DB17" s="644"/>
      <c r="DC17" s="644"/>
      <c r="DD17" s="644"/>
      <c r="DE17" s="644"/>
      <c r="DF17" s="644"/>
      <c r="DG17" s="644"/>
      <c r="DH17" s="644"/>
      <c r="DI17" s="644"/>
      <c r="DJ17" s="644"/>
      <c r="DK17" s="644"/>
      <c r="DL17" s="645"/>
      <c r="DM17" s="652"/>
      <c r="DN17" s="653"/>
      <c r="DO17" s="653"/>
      <c r="DP17" s="653"/>
      <c r="DQ17" s="653"/>
      <c r="DR17" s="653"/>
      <c r="DS17" s="654"/>
    </row>
    <row r="18" spans="1:123" s="210" customFormat="1" ht="12">
      <c r="A18" s="646"/>
      <c r="B18" s="647"/>
      <c r="C18" s="648"/>
      <c r="D18" s="652"/>
      <c r="E18" s="653"/>
      <c r="F18" s="653"/>
      <c r="G18" s="653"/>
      <c r="H18" s="653"/>
      <c r="I18" s="653"/>
      <c r="J18" s="653"/>
      <c r="K18" s="653"/>
      <c r="L18" s="653"/>
      <c r="M18" s="653"/>
      <c r="N18" s="654"/>
      <c r="O18" s="652"/>
      <c r="P18" s="653"/>
      <c r="Q18" s="653"/>
      <c r="R18" s="653"/>
      <c r="S18" s="653"/>
      <c r="T18" s="653"/>
      <c r="U18" s="653"/>
      <c r="V18" s="653"/>
      <c r="W18" s="653"/>
      <c r="X18" s="653"/>
      <c r="Y18" s="654"/>
      <c r="Z18" s="652"/>
      <c r="AA18" s="653"/>
      <c r="AB18" s="653"/>
      <c r="AC18" s="653"/>
      <c r="AD18" s="653"/>
      <c r="AE18" s="653"/>
      <c r="AF18" s="653"/>
      <c r="AG18" s="653"/>
      <c r="AH18" s="653"/>
      <c r="AI18" s="653"/>
      <c r="AJ18" s="654"/>
      <c r="AK18" s="652"/>
      <c r="AL18" s="653"/>
      <c r="AM18" s="653"/>
      <c r="AN18" s="653"/>
      <c r="AO18" s="653"/>
      <c r="AP18" s="653"/>
      <c r="AQ18" s="654"/>
      <c r="AR18" s="652"/>
      <c r="AS18" s="653"/>
      <c r="AT18" s="653"/>
      <c r="AU18" s="653"/>
      <c r="AV18" s="653"/>
      <c r="AW18" s="654"/>
      <c r="AX18" s="652"/>
      <c r="AY18" s="653"/>
      <c r="AZ18" s="653"/>
      <c r="BA18" s="653"/>
      <c r="BB18" s="653"/>
      <c r="BC18" s="653"/>
      <c r="BD18" s="654"/>
      <c r="BE18" s="652"/>
      <c r="BF18" s="653"/>
      <c r="BG18" s="653"/>
      <c r="BH18" s="653"/>
      <c r="BI18" s="653"/>
      <c r="BJ18" s="653"/>
      <c r="BK18" s="654"/>
      <c r="BL18" s="646"/>
      <c r="BM18" s="647"/>
      <c r="BN18" s="647"/>
      <c r="BO18" s="647"/>
      <c r="BP18" s="647"/>
      <c r="BQ18" s="647"/>
      <c r="BR18" s="648"/>
      <c r="BS18" s="649" t="s">
        <v>598</v>
      </c>
      <c r="BT18" s="650"/>
      <c r="BU18" s="650"/>
      <c r="BV18" s="650"/>
      <c r="BW18" s="650"/>
      <c r="BX18" s="651"/>
      <c r="BY18" s="649" t="s">
        <v>599</v>
      </c>
      <c r="BZ18" s="650"/>
      <c r="CA18" s="650"/>
      <c r="CB18" s="650"/>
      <c r="CC18" s="650"/>
      <c r="CD18" s="651"/>
      <c r="CE18" s="649" t="s">
        <v>600</v>
      </c>
      <c r="CF18" s="650"/>
      <c r="CG18" s="650"/>
      <c r="CH18" s="650"/>
      <c r="CI18" s="650"/>
      <c r="CJ18" s="651"/>
      <c r="CK18" s="649" t="s">
        <v>659</v>
      </c>
      <c r="CL18" s="650"/>
      <c r="CM18" s="650"/>
      <c r="CN18" s="650"/>
      <c r="CO18" s="650"/>
      <c r="CP18" s="650"/>
      <c r="CQ18" s="651"/>
      <c r="CR18" s="658" t="s">
        <v>660</v>
      </c>
      <c r="CS18" s="650"/>
      <c r="CT18" s="650"/>
      <c r="CU18" s="650"/>
      <c r="CV18" s="650"/>
      <c r="CW18" s="650"/>
      <c r="CX18" s="651"/>
      <c r="CY18" s="649" t="s">
        <v>661</v>
      </c>
      <c r="CZ18" s="650"/>
      <c r="DA18" s="650"/>
      <c r="DB18" s="650"/>
      <c r="DC18" s="650"/>
      <c r="DD18" s="650"/>
      <c r="DE18" s="651"/>
      <c r="DF18" s="649" t="s">
        <v>662</v>
      </c>
      <c r="DG18" s="650"/>
      <c r="DH18" s="650"/>
      <c r="DI18" s="650"/>
      <c r="DJ18" s="650"/>
      <c r="DK18" s="650"/>
      <c r="DL18" s="651"/>
      <c r="DM18" s="652"/>
      <c r="DN18" s="653"/>
      <c r="DO18" s="653"/>
      <c r="DP18" s="653"/>
      <c r="DQ18" s="653"/>
      <c r="DR18" s="653"/>
      <c r="DS18" s="654"/>
    </row>
    <row r="19" spans="1:123" s="210" customFormat="1" ht="12">
      <c r="A19" s="646"/>
      <c r="B19" s="647"/>
      <c r="C19" s="648"/>
      <c r="D19" s="652"/>
      <c r="E19" s="653"/>
      <c r="F19" s="653"/>
      <c r="G19" s="653"/>
      <c r="H19" s="653"/>
      <c r="I19" s="653"/>
      <c r="J19" s="653"/>
      <c r="K19" s="653"/>
      <c r="L19" s="653"/>
      <c r="M19" s="653"/>
      <c r="N19" s="654"/>
      <c r="O19" s="652"/>
      <c r="P19" s="653"/>
      <c r="Q19" s="653"/>
      <c r="R19" s="653"/>
      <c r="S19" s="653"/>
      <c r="T19" s="653"/>
      <c r="U19" s="653"/>
      <c r="V19" s="653"/>
      <c r="W19" s="653"/>
      <c r="X19" s="653"/>
      <c r="Y19" s="654"/>
      <c r="Z19" s="652"/>
      <c r="AA19" s="653"/>
      <c r="AB19" s="653"/>
      <c r="AC19" s="653"/>
      <c r="AD19" s="653"/>
      <c r="AE19" s="653"/>
      <c r="AF19" s="653"/>
      <c r="AG19" s="653"/>
      <c r="AH19" s="653"/>
      <c r="AI19" s="653"/>
      <c r="AJ19" s="654"/>
      <c r="AK19" s="652"/>
      <c r="AL19" s="653"/>
      <c r="AM19" s="653"/>
      <c r="AN19" s="653"/>
      <c r="AO19" s="653"/>
      <c r="AP19" s="653"/>
      <c r="AQ19" s="654"/>
      <c r="AR19" s="652"/>
      <c r="AS19" s="653"/>
      <c r="AT19" s="653"/>
      <c r="AU19" s="653"/>
      <c r="AV19" s="653"/>
      <c r="AW19" s="654"/>
      <c r="AX19" s="652"/>
      <c r="AY19" s="653"/>
      <c r="AZ19" s="653"/>
      <c r="BA19" s="653"/>
      <c r="BB19" s="653"/>
      <c r="BC19" s="653"/>
      <c r="BD19" s="654"/>
      <c r="BE19" s="652"/>
      <c r="BF19" s="653"/>
      <c r="BG19" s="653"/>
      <c r="BH19" s="653"/>
      <c r="BI19" s="653"/>
      <c r="BJ19" s="653"/>
      <c r="BK19" s="654"/>
      <c r="BL19" s="646"/>
      <c r="BM19" s="647"/>
      <c r="BN19" s="647"/>
      <c r="BO19" s="647"/>
      <c r="BP19" s="647"/>
      <c r="BQ19" s="647"/>
      <c r="BR19" s="648"/>
      <c r="BS19" s="652"/>
      <c r="BT19" s="653"/>
      <c r="BU19" s="653"/>
      <c r="BV19" s="653"/>
      <c r="BW19" s="653"/>
      <c r="BX19" s="654"/>
      <c r="BY19" s="652"/>
      <c r="BZ19" s="653"/>
      <c r="CA19" s="653"/>
      <c r="CB19" s="653"/>
      <c r="CC19" s="653"/>
      <c r="CD19" s="654"/>
      <c r="CE19" s="652"/>
      <c r="CF19" s="653"/>
      <c r="CG19" s="653"/>
      <c r="CH19" s="653"/>
      <c r="CI19" s="653"/>
      <c r="CJ19" s="654"/>
      <c r="CK19" s="652"/>
      <c r="CL19" s="653"/>
      <c r="CM19" s="653"/>
      <c r="CN19" s="653"/>
      <c r="CO19" s="653"/>
      <c r="CP19" s="653"/>
      <c r="CQ19" s="654"/>
      <c r="CR19" s="652"/>
      <c r="CS19" s="653"/>
      <c r="CT19" s="653"/>
      <c r="CU19" s="653"/>
      <c r="CV19" s="653"/>
      <c r="CW19" s="653"/>
      <c r="CX19" s="654"/>
      <c r="CY19" s="652"/>
      <c r="CZ19" s="653"/>
      <c r="DA19" s="653"/>
      <c r="DB19" s="653"/>
      <c r="DC19" s="653"/>
      <c r="DD19" s="653"/>
      <c r="DE19" s="654"/>
      <c r="DF19" s="652"/>
      <c r="DG19" s="653"/>
      <c r="DH19" s="653"/>
      <c r="DI19" s="653"/>
      <c r="DJ19" s="653"/>
      <c r="DK19" s="653"/>
      <c r="DL19" s="654"/>
      <c r="DM19" s="652"/>
      <c r="DN19" s="653"/>
      <c r="DO19" s="653"/>
      <c r="DP19" s="653"/>
      <c r="DQ19" s="653"/>
      <c r="DR19" s="653"/>
      <c r="DS19" s="654"/>
    </row>
    <row r="20" spans="1:123" s="210" customFormat="1" ht="12">
      <c r="A20" s="646"/>
      <c r="B20" s="647"/>
      <c r="C20" s="648"/>
      <c r="D20" s="652"/>
      <c r="E20" s="653"/>
      <c r="F20" s="653"/>
      <c r="G20" s="653"/>
      <c r="H20" s="653"/>
      <c r="I20" s="653"/>
      <c r="J20" s="653"/>
      <c r="K20" s="653"/>
      <c r="L20" s="653"/>
      <c r="M20" s="653"/>
      <c r="N20" s="654"/>
      <c r="O20" s="652"/>
      <c r="P20" s="653"/>
      <c r="Q20" s="653"/>
      <c r="R20" s="653"/>
      <c r="S20" s="653"/>
      <c r="T20" s="653"/>
      <c r="U20" s="653"/>
      <c r="V20" s="653"/>
      <c r="W20" s="653"/>
      <c r="X20" s="653"/>
      <c r="Y20" s="654"/>
      <c r="Z20" s="652"/>
      <c r="AA20" s="653"/>
      <c r="AB20" s="653"/>
      <c r="AC20" s="653"/>
      <c r="AD20" s="653"/>
      <c r="AE20" s="653"/>
      <c r="AF20" s="653"/>
      <c r="AG20" s="653"/>
      <c r="AH20" s="653"/>
      <c r="AI20" s="653"/>
      <c r="AJ20" s="654"/>
      <c r="AK20" s="652"/>
      <c r="AL20" s="653"/>
      <c r="AM20" s="653"/>
      <c r="AN20" s="653"/>
      <c r="AO20" s="653"/>
      <c r="AP20" s="653"/>
      <c r="AQ20" s="654"/>
      <c r="AR20" s="652"/>
      <c r="AS20" s="653"/>
      <c r="AT20" s="653"/>
      <c r="AU20" s="653"/>
      <c r="AV20" s="653"/>
      <c r="AW20" s="654"/>
      <c r="AX20" s="652"/>
      <c r="AY20" s="653"/>
      <c r="AZ20" s="653"/>
      <c r="BA20" s="653"/>
      <c r="BB20" s="653"/>
      <c r="BC20" s="653"/>
      <c r="BD20" s="654"/>
      <c r="BE20" s="652"/>
      <c r="BF20" s="653"/>
      <c r="BG20" s="653"/>
      <c r="BH20" s="653"/>
      <c r="BI20" s="653"/>
      <c r="BJ20" s="653"/>
      <c r="BK20" s="654"/>
      <c r="BL20" s="646"/>
      <c r="BM20" s="647"/>
      <c r="BN20" s="647"/>
      <c r="BO20" s="647"/>
      <c r="BP20" s="647"/>
      <c r="BQ20" s="647"/>
      <c r="BR20" s="648"/>
      <c r="BS20" s="652"/>
      <c r="BT20" s="653"/>
      <c r="BU20" s="653"/>
      <c r="BV20" s="653"/>
      <c r="BW20" s="653"/>
      <c r="BX20" s="654"/>
      <c r="BY20" s="652"/>
      <c r="BZ20" s="653"/>
      <c r="CA20" s="653"/>
      <c r="CB20" s="653"/>
      <c r="CC20" s="653"/>
      <c r="CD20" s="654"/>
      <c r="CE20" s="652"/>
      <c r="CF20" s="653"/>
      <c r="CG20" s="653"/>
      <c r="CH20" s="653"/>
      <c r="CI20" s="653"/>
      <c r="CJ20" s="654"/>
      <c r="CK20" s="652"/>
      <c r="CL20" s="653"/>
      <c r="CM20" s="653"/>
      <c r="CN20" s="653"/>
      <c r="CO20" s="653"/>
      <c r="CP20" s="653"/>
      <c r="CQ20" s="654"/>
      <c r="CR20" s="652"/>
      <c r="CS20" s="653"/>
      <c r="CT20" s="653"/>
      <c r="CU20" s="653"/>
      <c r="CV20" s="653"/>
      <c r="CW20" s="653"/>
      <c r="CX20" s="654"/>
      <c r="CY20" s="652"/>
      <c r="CZ20" s="653"/>
      <c r="DA20" s="653"/>
      <c r="DB20" s="653"/>
      <c r="DC20" s="653"/>
      <c r="DD20" s="653"/>
      <c r="DE20" s="654"/>
      <c r="DF20" s="652"/>
      <c r="DG20" s="653"/>
      <c r="DH20" s="653"/>
      <c r="DI20" s="653"/>
      <c r="DJ20" s="653"/>
      <c r="DK20" s="653"/>
      <c r="DL20" s="654"/>
      <c r="DM20" s="652"/>
      <c r="DN20" s="653"/>
      <c r="DO20" s="653"/>
      <c r="DP20" s="653"/>
      <c r="DQ20" s="653"/>
      <c r="DR20" s="653"/>
      <c r="DS20" s="654"/>
    </row>
    <row r="21" spans="1:123" s="210" customFormat="1" ht="12">
      <c r="A21" s="646"/>
      <c r="B21" s="647"/>
      <c r="C21" s="648"/>
      <c r="D21" s="652"/>
      <c r="E21" s="653"/>
      <c r="F21" s="653"/>
      <c r="G21" s="653"/>
      <c r="H21" s="653"/>
      <c r="I21" s="653"/>
      <c r="J21" s="653"/>
      <c r="K21" s="653"/>
      <c r="L21" s="653"/>
      <c r="M21" s="653"/>
      <c r="N21" s="654"/>
      <c r="O21" s="652"/>
      <c r="P21" s="653"/>
      <c r="Q21" s="653"/>
      <c r="R21" s="653"/>
      <c r="S21" s="653"/>
      <c r="T21" s="653"/>
      <c r="U21" s="653"/>
      <c r="V21" s="653"/>
      <c r="W21" s="653"/>
      <c r="X21" s="653"/>
      <c r="Y21" s="654"/>
      <c r="Z21" s="652"/>
      <c r="AA21" s="653"/>
      <c r="AB21" s="653"/>
      <c r="AC21" s="653"/>
      <c r="AD21" s="653"/>
      <c r="AE21" s="653"/>
      <c r="AF21" s="653"/>
      <c r="AG21" s="653"/>
      <c r="AH21" s="653"/>
      <c r="AI21" s="653"/>
      <c r="AJ21" s="654"/>
      <c r="AK21" s="652"/>
      <c r="AL21" s="653"/>
      <c r="AM21" s="653"/>
      <c r="AN21" s="653"/>
      <c r="AO21" s="653"/>
      <c r="AP21" s="653"/>
      <c r="AQ21" s="654"/>
      <c r="AR21" s="652"/>
      <c r="AS21" s="653"/>
      <c r="AT21" s="653"/>
      <c r="AU21" s="653"/>
      <c r="AV21" s="653"/>
      <c r="AW21" s="654"/>
      <c r="AX21" s="652"/>
      <c r="AY21" s="653"/>
      <c r="AZ21" s="653"/>
      <c r="BA21" s="653"/>
      <c r="BB21" s="653"/>
      <c r="BC21" s="653"/>
      <c r="BD21" s="654"/>
      <c r="BE21" s="652"/>
      <c r="BF21" s="653"/>
      <c r="BG21" s="653"/>
      <c r="BH21" s="653"/>
      <c r="BI21" s="653"/>
      <c r="BJ21" s="653"/>
      <c r="BK21" s="654"/>
      <c r="BL21" s="646"/>
      <c r="BM21" s="647"/>
      <c r="BN21" s="647"/>
      <c r="BO21" s="647"/>
      <c r="BP21" s="647"/>
      <c r="BQ21" s="647"/>
      <c r="BR21" s="648"/>
      <c r="BS21" s="652"/>
      <c r="BT21" s="653"/>
      <c r="BU21" s="653"/>
      <c r="BV21" s="653"/>
      <c r="BW21" s="653"/>
      <c r="BX21" s="654"/>
      <c r="BY21" s="652"/>
      <c r="BZ21" s="653"/>
      <c r="CA21" s="653"/>
      <c r="CB21" s="653"/>
      <c r="CC21" s="653"/>
      <c r="CD21" s="654"/>
      <c r="CE21" s="652"/>
      <c r="CF21" s="653"/>
      <c r="CG21" s="653"/>
      <c r="CH21" s="653"/>
      <c r="CI21" s="653"/>
      <c r="CJ21" s="654"/>
      <c r="CK21" s="652"/>
      <c r="CL21" s="653"/>
      <c r="CM21" s="653"/>
      <c r="CN21" s="653"/>
      <c r="CO21" s="653"/>
      <c r="CP21" s="653"/>
      <c r="CQ21" s="654"/>
      <c r="CR21" s="652"/>
      <c r="CS21" s="653"/>
      <c r="CT21" s="653"/>
      <c r="CU21" s="653"/>
      <c r="CV21" s="653"/>
      <c r="CW21" s="653"/>
      <c r="CX21" s="654"/>
      <c r="CY21" s="652"/>
      <c r="CZ21" s="653"/>
      <c r="DA21" s="653"/>
      <c r="DB21" s="653"/>
      <c r="DC21" s="653"/>
      <c r="DD21" s="653"/>
      <c r="DE21" s="654"/>
      <c r="DF21" s="652"/>
      <c r="DG21" s="653"/>
      <c r="DH21" s="653"/>
      <c r="DI21" s="653"/>
      <c r="DJ21" s="653"/>
      <c r="DK21" s="653"/>
      <c r="DL21" s="654"/>
      <c r="DM21" s="652"/>
      <c r="DN21" s="653"/>
      <c r="DO21" s="653"/>
      <c r="DP21" s="653"/>
      <c r="DQ21" s="653"/>
      <c r="DR21" s="653"/>
      <c r="DS21" s="654"/>
    </row>
    <row r="22" spans="1:123" s="210" customFormat="1" ht="12">
      <c r="A22" s="646"/>
      <c r="B22" s="647"/>
      <c r="C22" s="648"/>
      <c r="D22" s="652"/>
      <c r="E22" s="653"/>
      <c r="F22" s="653"/>
      <c r="G22" s="653"/>
      <c r="H22" s="653"/>
      <c r="I22" s="653"/>
      <c r="J22" s="653"/>
      <c r="K22" s="653"/>
      <c r="L22" s="653"/>
      <c r="M22" s="653"/>
      <c r="N22" s="654"/>
      <c r="O22" s="652"/>
      <c r="P22" s="653"/>
      <c r="Q22" s="653"/>
      <c r="R22" s="653"/>
      <c r="S22" s="653"/>
      <c r="T22" s="653"/>
      <c r="U22" s="653"/>
      <c r="V22" s="653"/>
      <c r="W22" s="653"/>
      <c r="X22" s="653"/>
      <c r="Y22" s="654"/>
      <c r="Z22" s="652"/>
      <c r="AA22" s="653"/>
      <c r="AB22" s="653"/>
      <c r="AC22" s="653"/>
      <c r="AD22" s="653"/>
      <c r="AE22" s="653"/>
      <c r="AF22" s="653"/>
      <c r="AG22" s="653"/>
      <c r="AH22" s="653"/>
      <c r="AI22" s="653"/>
      <c r="AJ22" s="654"/>
      <c r="AK22" s="652"/>
      <c r="AL22" s="653"/>
      <c r="AM22" s="653"/>
      <c r="AN22" s="653"/>
      <c r="AO22" s="653"/>
      <c r="AP22" s="653"/>
      <c r="AQ22" s="654"/>
      <c r="AR22" s="652"/>
      <c r="AS22" s="653"/>
      <c r="AT22" s="653"/>
      <c r="AU22" s="653"/>
      <c r="AV22" s="653"/>
      <c r="AW22" s="654"/>
      <c r="AX22" s="652"/>
      <c r="AY22" s="653"/>
      <c r="AZ22" s="653"/>
      <c r="BA22" s="653"/>
      <c r="BB22" s="653"/>
      <c r="BC22" s="653"/>
      <c r="BD22" s="654"/>
      <c r="BE22" s="652"/>
      <c r="BF22" s="653"/>
      <c r="BG22" s="653"/>
      <c r="BH22" s="653"/>
      <c r="BI22" s="653"/>
      <c r="BJ22" s="653"/>
      <c r="BK22" s="654"/>
      <c r="BL22" s="646"/>
      <c r="BM22" s="647"/>
      <c r="BN22" s="647"/>
      <c r="BO22" s="647"/>
      <c r="BP22" s="647"/>
      <c r="BQ22" s="647"/>
      <c r="BR22" s="648"/>
      <c r="BS22" s="652"/>
      <c r="BT22" s="653"/>
      <c r="BU22" s="653"/>
      <c r="BV22" s="653"/>
      <c r="BW22" s="653"/>
      <c r="BX22" s="654"/>
      <c r="BY22" s="652"/>
      <c r="BZ22" s="653"/>
      <c r="CA22" s="653"/>
      <c r="CB22" s="653"/>
      <c r="CC22" s="653"/>
      <c r="CD22" s="654"/>
      <c r="CE22" s="652"/>
      <c r="CF22" s="653"/>
      <c r="CG22" s="653"/>
      <c r="CH22" s="653"/>
      <c r="CI22" s="653"/>
      <c r="CJ22" s="654"/>
      <c r="CK22" s="652"/>
      <c r="CL22" s="653"/>
      <c r="CM22" s="653"/>
      <c r="CN22" s="653"/>
      <c r="CO22" s="653"/>
      <c r="CP22" s="653"/>
      <c r="CQ22" s="654"/>
      <c r="CR22" s="652"/>
      <c r="CS22" s="653"/>
      <c r="CT22" s="653"/>
      <c r="CU22" s="653"/>
      <c r="CV22" s="653"/>
      <c r="CW22" s="653"/>
      <c r="CX22" s="654"/>
      <c r="CY22" s="652"/>
      <c r="CZ22" s="653"/>
      <c r="DA22" s="653"/>
      <c r="DB22" s="653"/>
      <c r="DC22" s="653"/>
      <c r="DD22" s="653"/>
      <c r="DE22" s="654"/>
      <c r="DF22" s="652"/>
      <c r="DG22" s="653"/>
      <c r="DH22" s="653"/>
      <c r="DI22" s="653"/>
      <c r="DJ22" s="653"/>
      <c r="DK22" s="653"/>
      <c r="DL22" s="654"/>
      <c r="DM22" s="652"/>
      <c r="DN22" s="653"/>
      <c r="DO22" s="653"/>
      <c r="DP22" s="653"/>
      <c r="DQ22" s="653"/>
      <c r="DR22" s="653"/>
      <c r="DS22" s="654"/>
    </row>
    <row r="23" spans="1:123" s="210" customFormat="1" ht="12">
      <c r="A23" s="646"/>
      <c r="B23" s="647"/>
      <c r="C23" s="648"/>
      <c r="D23" s="652"/>
      <c r="E23" s="653"/>
      <c r="F23" s="653"/>
      <c r="G23" s="653"/>
      <c r="H23" s="653"/>
      <c r="I23" s="653"/>
      <c r="J23" s="653"/>
      <c r="K23" s="653"/>
      <c r="L23" s="653"/>
      <c r="M23" s="653"/>
      <c r="N23" s="654"/>
      <c r="O23" s="652"/>
      <c r="P23" s="653"/>
      <c r="Q23" s="653"/>
      <c r="R23" s="653"/>
      <c r="S23" s="653"/>
      <c r="T23" s="653"/>
      <c r="U23" s="653"/>
      <c r="V23" s="653"/>
      <c r="W23" s="653"/>
      <c r="X23" s="653"/>
      <c r="Y23" s="654"/>
      <c r="Z23" s="652"/>
      <c r="AA23" s="653"/>
      <c r="AB23" s="653"/>
      <c r="AC23" s="653"/>
      <c r="AD23" s="653"/>
      <c r="AE23" s="653"/>
      <c r="AF23" s="653"/>
      <c r="AG23" s="653"/>
      <c r="AH23" s="653"/>
      <c r="AI23" s="653"/>
      <c r="AJ23" s="654"/>
      <c r="AK23" s="652"/>
      <c r="AL23" s="653"/>
      <c r="AM23" s="653"/>
      <c r="AN23" s="653"/>
      <c r="AO23" s="653"/>
      <c r="AP23" s="653"/>
      <c r="AQ23" s="654"/>
      <c r="AR23" s="652"/>
      <c r="AS23" s="653"/>
      <c r="AT23" s="653"/>
      <c r="AU23" s="653"/>
      <c r="AV23" s="653"/>
      <c r="AW23" s="654"/>
      <c r="AX23" s="652"/>
      <c r="AY23" s="653"/>
      <c r="AZ23" s="653"/>
      <c r="BA23" s="653"/>
      <c r="BB23" s="653"/>
      <c r="BC23" s="653"/>
      <c r="BD23" s="654"/>
      <c r="BE23" s="652"/>
      <c r="BF23" s="653"/>
      <c r="BG23" s="653"/>
      <c r="BH23" s="653"/>
      <c r="BI23" s="653"/>
      <c r="BJ23" s="653"/>
      <c r="BK23" s="654"/>
      <c r="BL23" s="646"/>
      <c r="BM23" s="647"/>
      <c r="BN23" s="647"/>
      <c r="BO23" s="647"/>
      <c r="BP23" s="647"/>
      <c r="BQ23" s="647"/>
      <c r="BR23" s="648"/>
      <c r="BS23" s="652"/>
      <c r="BT23" s="653"/>
      <c r="BU23" s="653"/>
      <c r="BV23" s="653"/>
      <c r="BW23" s="653"/>
      <c r="BX23" s="654"/>
      <c r="BY23" s="652"/>
      <c r="BZ23" s="653"/>
      <c r="CA23" s="653"/>
      <c r="CB23" s="653"/>
      <c r="CC23" s="653"/>
      <c r="CD23" s="654"/>
      <c r="CE23" s="652"/>
      <c r="CF23" s="653"/>
      <c r="CG23" s="653"/>
      <c r="CH23" s="653"/>
      <c r="CI23" s="653"/>
      <c r="CJ23" s="654"/>
      <c r="CK23" s="652"/>
      <c r="CL23" s="653"/>
      <c r="CM23" s="653"/>
      <c r="CN23" s="653"/>
      <c r="CO23" s="653"/>
      <c r="CP23" s="653"/>
      <c r="CQ23" s="654"/>
      <c r="CR23" s="652"/>
      <c r="CS23" s="653"/>
      <c r="CT23" s="653"/>
      <c r="CU23" s="653"/>
      <c r="CV23" s="653"/>
      <c r="CW23" s="653"/>
      <c r="CX23" s="654"/>
      <c r="CY23" s="652"/>
      <c r="CZ23" s="653"/>
      <c r="DA23" s="653"/>
      <c r="DB23" s="653"/>
      <c r="DC23" s="653"/>
      <c r="DD23" s="653"/>
      <c r="DE23" s="654"/>
      <c r="DF23" s="652"/>
      <c r="DG23" s="653"/>
      <c r="DH23" s="653"/>
      <c r="DI23" s="653"/>
      <c r="DJ23" s="653"/>
      <c r="DK23" s="653"/>
      <c r="DL23" s="654"/>
      <c r="DM23" s="652"/>
      <c r="DN23" s="653"/>
      <c r="DO23" s="653"/>
      <c r="DP23" s="653"/>
      <c r="DQ23" s="653"/>
      <c r="DR23" s="653"/>
      <c r="DS23" s="654"/>
    </row>
    <row r="24" spans="1:123" s="210" customFormat="1" ht="12">
      <c r="A24" s="646"/>
      <c r="B24" s="647"/>
      <c r="C24" s="648"/>
      <c r="D24" s="652"/>
      <c r="E24" s="653"/>
      <c r="F24" s="653"/>
      <c r="G24" s="653"/>
      <c r="H24" s="653"/>
      <c r="I24" s="653"/>
      <c r="J24" s="653"/>
      <c r="K24" s="653"/>
      <c r="L24" s="653"/>
      <c r="M24" s="653"/>
      <c r="N24" s="654"/>
      <c r="O24" s="652"/>
      <c r="P24" s="653"/>
      <c r="Q24" s="653"/>
      <c r="R24" s="653"/>
      <c r="S24" s="653"/>
      <c r="T24" s="653"/>
      <c r="U24" s="653"/>
      <c r="V24" s="653"/>
      <c r="W24" s="653"/>
      <c r="X24" s="653"/>
      <c r="Y24" s="654"/>
      <c r="Z24" s="652"/>
      <c r="AA24" s="653"/>
      <c r="AB24" s="653"/>
      <c r="AC24" s="653"/>
      <c r="AD24" s="653"/>
      <c r="AE24" s="653"/>
      <c r="AF24" s="653"/>
      <c r="AG24" s="653"/>
      <c r="AH24" s="653"/>
      <c r="AI24" s="653"/>
      <c r="AJ24" s="654"/>
      <c r="AK24" s="652"/>
      <c r="AL24" s="653"/>
      <c r="AM24" s="653"/>
      <c r="AN24" s="653"/>
      <c r="AO24" s="653"/>
      <c r="AP24" s="653"/>
      <c r="AQ24" s="654"/>
      <c r="AR24" s="652"/>
      <c r="AS24" s="653"/>
      <c r="AT24" s="653"/>
      <c r="AU24" s="653"/>
      <c r="AV24" s="653"/>
      <c r="AW24" s="654"/>
      <c r="AX24" s="652"/>
      <c r="AY24" s="653"/>
      <c r="AZ24" s="653"/>
      <c r="BA24" s="653"/>
      <c r="BB24" s="653"/>
      <c r="BC24" s="653"/>
      <c r="BD24" s="654"/>
      <c r="BE24" s="652"/>
      <c r="BF24" s="653"/>
      <c r="BG24" s="653"/>
      <c r="BH24" s="653"/>
      <c r="BI24" s="653"/>
      <c r="BJ24" s="653"/>
      <c r="BK24" s="654"/>
      <c r="BL24" s="646"/>
      <c r="BM24" s="647"/>
      <c r="BN24" s="647"/>
      <c r="BO24" s="647"/>
      <c r="BP24" s="647"/>
      <c r="BQ24" s="647"/>
      <c r="BR24" s="648"/>
      <c r="BS24" s="652"/>
      <c r="BT24" s="653"/>
      <c r="BU24" s="653"/>
      <c r="BV24" s="653"/>
      <c r="BW24" s="653"/>
      <c r="BX24" s="654"/>
      <c r="BY24" s="652"/>
      <c r="BZ24" s="653"/>
      <c r="CA24" s="653"/>
      <c r="CB24" s="653"/>
      <c r="CC24" s="653"/>
      <c r="CD24" s="654"/>
      <c r="CE24" s="652"/>
      <c r="CF24" s="653"/>
      <c r="CG24" s="653"/>
      <c r="CH24" s="653"/>
      <c r="CI24" s="653"/>
      <c r="CJ24" s="654"/>
      <c r="CK24" s="652"/>
      <c r="CL24" s="653"/>
      <c r="CM24" s="653"/>
      <c r="CN24" s="653"/>
      <c r="CO24" s="653"/>
      <c r="CP24" s="653"/>
      <c r="CQ24" s="654"/>
      <c r="CR24" s="652"/>
      <c r="CS24" s="653"/>
      <c r="CT24" s="653"/>
      <c r="CU24" s="653"/>
      <c r="CV24" s="653"/>
      <c r="CW24" s="653"/>
      <c r="CX24" s="654"/>
      <c r="CY24" s="652"/>
      <c r="CZ24" s="653"/>
      <c r="DA24" s="653"/>
      <c r="DB24" s="653"/>
      <c r="DC24" s="653"/>
      <c r="DD24" s="653"/>
      <c r="DE24" s="654"/>
      <c r="DF24" s="652"/>
      <c r="DG24" s="653"/>
      <c r="DH24" s="653"/>
      <c r="DI24" s="653"/>
      <c r="DJ24" s="653"/>
      <c r="DK24" s="653"/>
      <c r="DL24" s="654"/>
      <c r="DM24" s="652"/>
      <c r="DN24" s="653"/>
      <c r="DO24" s="653"/>
      <c r="DP24" s="653"/>
      <c r="DQ24" s="653"/>
      <c r="DR24" s="653"/>
      <c r="DS24" s="654"/>
    </row>
    <row r="25" spans="1:123" s="210" customFormat="1" ht="12">
      <c r="A25" s="646"/>
      <c r="B25" s="647"/>
      <c r="C25" s="648"/>
      <c r="D25" s="652"/>
      <c r="E25" s="653"/>
      <c r="F25" s="653"/>
      <c r="G25" s="653"/>
      <c r="H25" s="653"/>
      <c r="I25" s="653"/>
      <c r="J25" s="653"/>
      <c r="K25" s="653"/>
      <c r="L25" s="653"/>
      <c r="M25" s="653"/>
      <c r="N25" s="654"/>
      <c r="O25" s="652"/>
      <c r="P25" s="653"/>
      <c r="Q25" s="653"/>
      <c r="R25" s="653"/>
      <c r="S25" s="653"/>
      <c r="T25" s="653"/>
      <c r="U25" s="653"/>
      <c r="V25" s="653"/>
      <c r="W25" s="653"/>
      <c r="X25" s="653"/>
      <c r="Y25" s="654"/>
      <c r="Z25" s="652"/>
      <c r="AA25" s="653"/>
      <c r="AB25" s="653"/>
      <c r="AC25" s="653"/>
      <c r="AD25" s="653"/>
      <c r="AE25" s="653"/>
      <c r="AF25" s="653"/>
      <c r="AG25" s="653"/>
      <c r="AH25" s="653"/>
      <c r="AI25" s="653"/>
      <c r="AJ25" s="654"/>
      <c r="AK25" s="652"/>
      <c r="AL25" s="653"/>
      <c r="AM25" s="653"/>
      <c r="AN25" s="653"/>
      <c r="AO25" s="653"/>
      <c r="AP25" s="653"/>
      <c r="AQ25" s="654"/>
      <c r="AR25" s="652"/>
      <c r="AS25" s="653"/>
      <c r="AT25" s="653"/>
      <c r="AU25" s="653"/>
      <c r="AV25" s="653"/>
      <c r="AW25" s="654"/>
      <c r="AX25" s="652"/>
      <c r="AY25" s="653"/>
      <c r="AZ25" s="653"/>
      <c r="BA25" s="653"/>
      <c r="BB25" s="653"/>
      <c r="BC25" s="653"/>
      <c r="BD25" s="654"/>
      <c r="BE25" s="652"/>
      <c r="BF25" s="653"/>
      <c r="BG25" s="653"/>
      <c r="BH25" s="653"/>
      <c r="BI25" s="653"/>
      <c r="BJ25" s="653"/>
      <c r="BK25" s="654"/>
      <c r="BL25" s="646"/>
      <c r="BM25" s="647"/>
      <c r="BN25" s="647"/>
      <c r="BO25" s="647"/>
      <c r="BP25" s="647"/>
      <c r="BQ25" s="647"/>
      <c r="BR25" s="648"/>
      <c r="BS25" s="652"/>
      <c r="BT25" s="653"/>
      <c r="BU25" s="653"/>
      <c r="BV25" s="653"/>
      <c r="BW25" s="653"/>
      <c r="BX25" s="654"/>
      <c r="BY25" s="652"/>
      <c r="BZ25" s="653"/>
      <c r="CA25" s="653"/>
      <c r="CB25" s="653"/>
      <c r="CC25" s="653"/>
      <c r="CD25" s="654"/>
      <c r="CE25" s="652"/>
      <c r="CF25" s="653"/>
      <c r="CG25" s="653"/>
      <c r="CH25" s="653"/>
      <c r="CI25" s="653"/>
      <c r="CJ25" s="654"/>
      <c r="CK25" s="652"/>
      <c r="CL25" s="653"/>
      <c r="CM25" s="653"/>
      <c r="CN25" s="653"/>
      <c r="CO25" s="653"/>
      <c r="CP25" s="653"/>
      <c r="CQ25" s="654"/>
      <c r="CR25" s="652"/>
      <c r="CS25" s="653"/>
      <c r="CT25" s="653"/>
      <c r="CU25" s="653"/>
      <c r="CV25" s="653"/>
      <c r="CW25" s="653"/>
      <c r="CX25" s="654"/>
      <c r="CY25" s="652"/>
      <c r="CZ25" s="653"/>
      <c r="DA25" s="653"/>
      <c r="DB25" s="653"/>
      <c r="DC25" s="653"/>
      <c r="DD25" s="653"/>
      <c r="DE25" s="654"/>
      <c r="DF25" s="652"/>
      <c r="DG25" s="653"/>
      <c r="DH25" s="653"/>
      <c r="DI25" s="653"/>
      <c r="DJ25" s="653"/>
      <c r="DK25" s="653"/>
      <c r="DL25" s="654"/>
      <c r="DM25" s="652"/>
      <c r="DN25" s="653"/>
      <c r="DO25" s="653"/>
      <c r="DP25" s="653"/>
      <c r="DQ25" s="653"/>
      <c r="DR25" s="653"/>
      <c r="DS25" s="654"/>
    </row>
    <row r="26" spans="1:123" s="210" customFormat="1" ht="12">
      <c r="A26" s="646"/>
      <c r="B26" s="647"/>
      <c r="C26" s="648"/>
      <c r="D26" s="652"/>
      <c r="E26" s="653"/>
      <c r="F26" s="653"/>
      <c r="G26" s="653"/>
      <c r="H26" s="653"/>
      <c r="I26" s="653"/>
      <c r="J26" s="653"/>
      <c r="K26" s="653"/>
      <c r="L26" s="653"/>
      <c r="M26" s="653"/>
      <c r="N26" s="654"/>
      <c r="O26" s="652"/>
      <c r="P26" s="653"/>
      <c r="Q26" s="653"/>
      <c r="R26" s="653"/>
      <c r="S26" s="653"/>
      <c r="T26" s="653"/>
      <c r="U26" s="653"/>
      <c r="V26" s="653"/>
      <c r="W26" s="653"/>
      <c r="X26" s="653"/>
      <c r="Y26" s="654"/>
      <c r="Z26" s="652"/>
      <c r="AA26" s="653"/>
      <c r="AB26" s="653"/>
      <c r="AC26" s="653"/>
      <c r="AD26" s="653"/>
      <c r="AE26" s="653"/>
      <c r="AF26" s="653"/>
      <c r="AG26" s="653"/>
      <c r="AH26" s="653"/>
      <c r="AI26" s="653"/>
      <c r="AJ26" s="654"/>
      <c r="AK26" s="652"/>
      <c r="AL26" s="653"/>
      <c r="AM26" s="653"/>
      <c r="AN26" s="653"/>
      <c r="AO26" s="653"/>
      <c r="AP26" s="653"/>
      <c r="AQ26" s="654"/>
      <c r="AR26" s="652"/>
      <c r="AS26" s="653"/>
      <c r="AT26" s="653"/>
      <c r="AU26" s="653"/>
      <c r="AV26" s="653"/>
      <c r="AW26" s="654"/>
      <c r="AX26" s="652"/>
      <c r="AY26" s="653"/>
      <c r="AZ26" s="653"/>
      <c r="BA26" s="653"/>
      <c r="BB26" s="653"/>
      <c r="BC26" s="653"/>
      <c r="BD26" s="654"/>
      <c r="BE26" s="652"/>
      <c r="BF26" s="653"/>
      <c r="BG26" s="653"/>
      <c r="BH26" s="653"/>
      <c r="BI26" s="653"/>
      <c r="BJ26" s="653"/>
      <c r="BK26" s="654"/>
      <c r="BL26" s="646"/>
      <c r="BM26" s="647"/>
      <c r="BN26" s="647"/>
      <c r="BO26" s="647"/>
      <c r="BP26" s="647"/>
      <c r="BQ26" s="647"/>
      <c r="BR26" s="648"/>
      <c r="BS26" s="652"/>
      <c r="BT26" s="653"/>
      <c r="BU26" s="653"/>
      <c r="BV26" s="653"/>
      <c r="BW26" s="653"/>
      <c r="BX26" s="654"/>
      <c r="BY26" s="652"/>
      <c r="BZ26" s="653"/>
      <c r="CA26" s="653"/>
      <c r="CB26" s="653"/>
      <c r="CC26" s="653"/>
      <c r="CD26" s="654"/>
      <c r="CE26" s="652"/>
      <c r="CF26" s="653"/>
      <c r="CG26" s="653"/>
      <c r="CH26" s="653"/>
      <c r="CI26" s="653"/>
      <c r="CJ26" s="654"/>
      <c r="CK26" s="652"/>
      <c r="CL26" s="653"/>
      <c r="CM26" s="653"/>
      <c r="CN26" s="653"/>
      <c r="CO26" s="653"/>
      <c r="CP26" s="653"/>
      <c r="CQ26" s="654"/>
      <c r="CR26" s="652"/>
      <c r="CS26" s="653"/>
      <c r="CT26" s="653"/>
      <c r="CU26" s="653"/>
      <c r="CV26" s="653"/>
      <c r="CW26" s="653"/>
      <c r="CX26" s="654"/>
      <c r="CY26" s="652"/>
      <c r="CZ26" s="653"/>
      <c r="DA26" s="653"/>
      <c r="DB26" s="653"/>
      <c r="DC26" s="653"/>
      <c r="DD26" s="653"/>
      <c r="DE26" s="654"/>
      <c r="DF26" s="652"/>
      <c r="DG26" s="653"/>
      <c r="DH26" s="653"/>
      <c r="DI26" s="653"/>
      <c r="DJ26" s="653"/>
      <c r="DK26" s="653"/>
      <c r="DL26" s="654"/>
      <c r="DM26" s="652"/>
      <c r="DN26" s="653"/>
      <c r="DO26" s="653"/>
      <c r="DP26" s="653"/>
      <c r="DQ26" s="653"/>
      <c r="DR26" s="653"/>
      <c r="DS26" s="654"/>
    </row>
    <row r="27" spans="1:123" s="210" customFormat="1" ht="12">
      <c r="A27" s="643"/>
      <c r="B27" s="644"/>
      <c r="C27" s="645"/>
      <c r="D27" s="655"/>
      <c r="E27" s="656"/>
      <c r="F27" s="656"/>
      <c r="G27" s="656"/>
      <c r="H27" s="656"/>
      <c r="I27" s="656"/>
      <c r="J27" s="656"/>
      <c r="K27" s="656"/>
      <c r="L27" s="656"/>
      <c r="M27" s="656"/>
      <c r="N27" s="657"/>
      <c r="O27" s="655"/>
      <c r="P27" s="656"/>
      <c r="Q27" s="656"/>
      <c r="R27" s="656"/>
      <c r="S27" s="656"/>
      <c r="T27" s="656"/>
      <c r="U27" s="656"/>
      <c r="V27" s="656"/>
      <c r="W27" s="656"/>
      <c r="X27" s="656"/>
      <c r="Y27" s="657"/>
      <c r="Z27" s="655"/>
      <c r="AA27" s="656"/>
      <c r="AB27" s="656"/>
      <c r="AC27" s="656"/>
      <c r="AD27" s="656"/>
      <c r="AE27" s="656"/>
      <c r="AF27" s="656"/>
      <c r="AG27" s="656"/>
      <c r="AH27" s="656"/>
      <c r="AI27" s="656"/>
      <c r="AJ27" s="657"/>
      <c r="AK27" s="655"/>
      <c r="AL27" s="656"/>
      <c r="AM27" s="656"/>
      <c r="AN27" s="656"/>
      <c r="AO27" s="656"/>
      <c r="AP27" s="656"/>
      <c r="AQ27" s="657"/>
      <c r="AR27" s="655"/>
      <c r="AS27" s="656"/>
      <c r="AT27" s="656"/>
      <c r="AU27" s="656"/>
      <c r="AV27" s="656"/>
      <c r="AW27" s="657"/>
      <c r="AX27" s="655"/>
      <c r="AY27" s="656"/>
      <c r="AZ27" s="656"/>
      <c r="BA27" s="656"/>
      <c r="BB27" s="656"/>
      <c r="BC27" s="656"/>
      <c r="BD27" s="657"/>
      <c r="BE27" s="655"/>
      <c r="BF27" s="656"/>
      <c r="BG27" s="656"/>
      <c r="BH27" s="656"/>
      <c r="BI27" s="656"/>
      <c r="BJ27" s="656"/>
      <c r="BK27" s="657"/>
      <c r="BL27" s="643"/>
      <c r="BM27" s="644"/>
      <c r="BN27" s="644"/>
      <c r="BO27" s="644"/>
      <c r="BP27" s="644"/>
      <c r="BQ27" s="644"/>
      <c r="BR27" s="645"/>
      <c r="BS27" s="655"/>
      <c r="BT27" s="656"/>
      <c r="BU27" s="656"/>
      <c r="BV27" s="656"/>
      <c r="BW27" s="656"/>
      <c r="BX27" s="657"/>
      <c r="BY27" s="655"/>
      <c r="BZ27" s="656"/>
      <c r="CA27" s="656"/>
      <c r="CB27" s="656"/>
      <c r="CC27" s="656"/>
      <c r="CD27" s="657"/>
      <c r="CE27" s="655"/>
      <c r="CF27" s="656"/>
      <c r="CG27" s="656"/>
      <c r="CH27" s="656"/>
      <c r="CI27" s="656"/>
      <c r="CJ27" s="657"/>
      <c r="CK27" s="655"/>
      <c r="CL27" s="656"/>
      <c r="CM27" s="656"/>
      <c r="CN27" s="656"/>
      <c r="CO27" s="656"/>
      <c r="CP27" s="656"/>
      <c r="CQ27" s="657"/>
      <c r="CR27" s="655"/>
      <c r="CS27" s="656"/>
      <c r="CT27" s="656"/>
      <c r="CU27" s="656"/>
      <c r="CV27" s="656"/>
      <c r="CW27" s="656"/>
      <c r="CX27" s="657"/>
      <c r="CY27" s="655"/>
      <c r="CZ27" s="656"/>
      <c r="DA27" s="656"/>
      <c r="DB27" s="656"/>
      <c r="DC27" s="656"/>
      <c r="DD27" s="656"/>
      <c r="DE27" s="657"/>
      <c r="DF27" s="655"/>
      <c r="DG27" s="656"/>
      <c r="DH27" s="656"/>
      <c r="DI27" s="656"/>
      <c r="DJ27" s="656"/>
      <c r="DK27" s="656"/>
      <c r="DL27" s="657"/>
      <c r="DM27" s="655"/>
      <c r="DN27" s="656"/>
      <c r="DO27" s="656"/>
      <c r="DP27" s="656"/>
      <c r="DQ27" s="656"/>
      <c r="DR27" s="656"/>
      <c r="DS27" s="657"/>
    </row>
    <row r="28" spans="1:123" s="210" customFormat="1" ht="12">
      <c r="A28" s="642">
        <v>1</v>
      </c>
      <c r="B28" s="642"/>
      <c r="C28" s="642"/>
      <c r="D28" s="642">
        <v>2</v>
      </c>
      <c r="E28" s="642"/>
      <c r="F28" s="642"/>
      <c r="G28" s="642"/>
      <c r="H28" s="642"/>
      <c r="I28" s="642"/>
      <c r="J28" s="642"/>
      <c r="K28" s="642"/>
      <c r="L28" s="642"/>
      <c r="M28" s="642"/>
      <c r="N28" s="642"/>
      <c r="O28" s="642">
        <v>3</v>
      </c>
      <c r="P28" s="642"/>
      <c r="Q28" s="642"/>
      <c r="R28" s="642"/>
      <c r="S28" s="642"/>
      <c r="T28" s="642"/>
      <c r="U28" s="642"/>
      <c r="V28" s="642"/>
      <c r="W28" s="642"/>
      <c r="X28" s="642"/>
      <c r="Y28" s="642"/>
      <c r="Z28" s="642">
        <v>4</v>
      </c>
      <c r="AA28" s="642"/>
      <c r="AB28" s="642"/>
      <c r="AC28" s="642"/>
      <c r="AD28" s="642"/>
      <c r="AE28" s="642"/>
      <c r="AF28" s="642"/>
      <c r="AG28" s="642"/>
      <c r="AH28" s="642"/>
      <c r="AI28" s="642"/>
      <c r="AJ28" s="642"/>
      <c r="AK28" s="642">
        <v>5</v>
      </c>
      <c r="AL28" s="642"/>
      <c r="AM28" s="642"/>
      <c r="AN28" s="642"/>
      <c r="AO28" s="642"/>
      <c r="AP28" s="642"/>
      <c r="AQ28" s="642"/>
      <c r="AR28" s="642">
        <v>6</v>
      </c>
      <c r="AS28" s="642"/>
      <c r="AT28" s="642"/>
      <c r="AU28" s="642"/>
      <c r="AV28" s="642"/>
      <c r="AW28" s="642"/>
      <c r="AX28" s="642">
        <v>7</v>
      </c>
      <c r="AY28" s="642"/>
      <c r="AZ28" s="642"/>
      <c r="BA28" s="642"/>
      <c r="BB28" s="642"/>
      <c r="BC28" s="642"/>
      <c r="BD28" s="642"/>
      <c r="BE28" s="642">
        <v>8</v>
      </c>
      <c r="BF28" s="642"/>
      <c r="BG28" s="642"/>
      <c r="BH28" s="642"/>
      <c r="BI28" s="642"/>
      <c r="BJ28" s="642"/>
      <c r="BK28" s="642"/>
      <c r="BL28" s="642">
        <v>9</v>
      </c>
      <c r="BM28" s="642"/>
      <c r="BN28" s="642"/>
      <c r="BO28" s="642"/>
      <c r="BP28" s="642"/>
      <c r="BQ28" s="642"/>
      <c r="BR28" s="642"/>
      <c r="BS28" s="642">
        <v>10</v>
      </c>
      <c r="BT28" s="642"/>
      <c r="BU28" s="642"/>
      <c r="BV28" s="642"/>
      <c r="BW28" s="642"/>
      <c r="BX28" s="642"/>
      <c r="BY28" s="642">
        <v>11</v>
      </c>
      <c r="BZ28" s="642"/>
      <c r="CA28" s="642"/>
      <c r="CB28" s="642"/>
      <c r="CC28" s="642"/>
      <c r="CD28" s="642"/>
      <c r="CE28" s="642">
        <v>12</v>
      </c>
      <c r="CF28" s="642"/>
      <c r="CG28" s="642"/>
      <c r="CH28" s="642"/>
      <c r="CI28" s="642"/>
      <c r="CJ28" s="642"/>
      <c r="CK28" s="642">
        <v>13</v>
      </c>
      <c r="CL28" s="642"/>
      <c r="CM28" s="642"/>
      <c r="CN28" s="642"/>
      <c r="CO28" s="642"/>
      <c r="CP28" s="642"/>
      <c r="CQ28" s="642"/>
      <c r="CR28" s="642">
        <v>14</v>
      </c>
      <c r="CS28" s="642"/>
      <c r="CT28" s="642"/>
      <c r="CU28" s="642"/>
      <c r="CV28" s="642"/>
      <c r="CW28" s="642"/>
      <c r="CX28" s="642"/>
      <c r="CY28" s="642">
        <v>15</v>
      </c>
      <c r="CZ28" s="642"/>
      <c r="DA28" s="642"/>
      <c r="DB28" s="642"/>
      <c r="DC28" s="642"/>
      <c r="DD28" s="642"/>
      <c r="DE28" s="642"/>
      <c r="DF28" s="642">
        <v>16</v>
      </c>
      <c r="DG28" s="642"/>
      <c r="DH28" s="642"/>
      <c r="DI28" s="642"/>
      <c r="DJ28" s="642"/>
      <c r="DK28" s="642"/>
      <c r="DL28" s="642"/>
      <c r="DM28" s="642">
        <v>17</v>
      </c>
      <c r="DN28" s="642"/>
      <c r="DO28" s="642"/>
      <c r="DP28" s="642"/>
      <c r="DQ28" s="642"/>
      <c r="DR28" s="642"/>
      <c r="DS28" s="642"/>
    </row>
    <row r="29" spans="1:123" ht="63.75" customHeight="1">
      <c r="A29" s="537">
        <v>1</v>
      </c>
      <c r="B29" s="538"/>
      <c r="C29" s="539"/>
      <c r="D29" s="575" t="s">
        <v>616</v>
      </c>
      <c r="E29" s="640"/>
      <c r="F29" s="640"/>
      <c r="G29" s="640"/>
      <c r="H29" s="640"/>
      <c r="I29" s="640"/>
      <c r="J29" s="640"/>
      <c r="K29" s="640"/>
      <c r="L29" s="640"/>
      <c r="M29" s="640"/>
      <c r="N29" s="641"/>
      <c r="O29" s="575" t="s">
        <v>663</v>
      </c>
      <c r="P29" s="640"/>
      <c r="Q29" s="640"/>
      <c r="R29" s="640"/>
      <c r="S29" s="640"/>
      <c r="T29" s="640"/>
      <c r="U29" s="640"/>
      <c r="V29" s="640"/>
      <c r="W29" s="640"/>
      <c r="X29" s="640"/>
      <c r="Y29" s="641"/>
      <c r="Z29" s="575" t="s">
        <v>664</v>
      </c>
      <c r="AA29" s="640"/>
      <c r="AB29" s="640"/>
      <c r="AC29" s="640"/>
      <c r="AD29" s="640"/>
      <c r="AE29" s="640"/>
      <c r="AF29" s="640"/>
      <c r="AG29" s="640"/>
      <c r="AH29" s="640"/>
      <c r="AI29" s="640"/>
      <c r="AJ29" s="641"/>
      <c r="AK29" s="575" t="s">
        <v>665</v>
      </c>
      <c r="AL29" s="640"/>
      <c r="AM29" s="640"/>
      <c r="AN29" s="640"/>
      <c r="AO29" s="640"/>
      <c r="AP29" s="640"/>
      <c r="AQ29" s="641"/>
      <c r="AR29" s="537">
        <v>220</v>
      </c>
      <c r="AS29" s="538"/>
      <c r="AT29" s="538"/>
      <c r="AU29" s="538"/>
      <c r="AV29" s="538"/>
      <c r="AW29" s="539"/>
      <c r="AX29" s="575" t="s">
        <v>666</v>
      </c>
      <c r="AY29" s="640"/>
      <c r="AZ29" s="640"/>
      <c r="BA29" s="640"/>
      <c r="BB29" s="640"/>
      <c r="BC29" s="640"/>
      <c r="BD29" s="641"/>
      <c r="BE29" s="537">
        <v>110</v>
      </c>
      <c r="BF29" s="538"/>
      <c r="BG29" s="538"/>
      <c r="BH29" s="538"/>
      <c r="BI29" s="538"/>
      <c r="BJ29" s="538"/>
      <c r="BK29" s="539"/>
      <c r="BL29" s="407"/>
      <c r="BM29" s="407"/>
      <c r="BN29" s="407"/>
      <c r="BO29" s="407"/>
      <c r="BP29" s="407"/>
      <c r="BQ29" s="407"/>
      <c r="BR29" s="407"/>
      <c r="BS29" s="407"/>
      <c r="BT29" s="407"/>
      <c r="BU29" s="407"/>
      <c r="BV29" s="407"/>
      <c r="BW29" s="407"/>
      <c r="BX29" s="407"/>
      <c r="BY29" s="537">
        <v>5</v>
      </c>
      <c r="BZ29" s="538"/>
      <c r="CA29" s="538"/>
      <c r="CB29" s="538"/>
      <c r="CC29" s="538"/>
      <c r="CD29" s="539"/>
      <c r="CE29" s="407"/>
      <c r="CF29" s="407"/>
      <c r="CG29" s="407"/>
      <c r="CH29" s="407"/>
      <c r="CI29" s="407"/>
      <c r="CJ29" s="407"/>
      <c r="CK29" s="537">
        <v>5</v>
      </c>
      <c r="CL29" s="538"/>
      <c r="CM29" s="538"/>
      <c r="CN29" s="538"/>
      <c r="CO29" s="538"/>
      <c r="CP29" s="538"/>
      <c r="CQ29" s="539"/>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575" t="s">
        <v>663</v>
      </c>
      <c r="DN29" s="640"/>
      <c r="DO29" s="640"/>
      <c r="DP29" s="640"/>
      <c r="DQ29" s="640"/>
      <c r="DR29" s="640"/>
      <c r="DS29" s="641"/>
    </row>
    <row r="30" spans="1:123" ht="134.25" customHeight="1">
      <c r="A30" s="537">
        <v>2</v>
      </c>
      <c r="B30" s="538"/>
      <c r="C30" s="539"/>
      <c r="D30" s="575" t="s">
        <v>616</v>
      </c>
      <c r="E30" s="640"/>
      <c r="F30" s="640"/>
      <c r="G30" s="640"/>
      <c r="H30" s="640"/>
      <c r="I30" s="640"/>
      <c r="J30" s="640"/>
      <c r="K30" s="640"/>
      <c r="L30" s="640"/>
      <c r="M30" s="640"/>
      <c r="N30" s="641"/>
      <c r="O30" s="575" t="s">
        <v>663</v>
      </c>
      <c r="P30" s="640"/>
      <c r="Q30" s="640"/>
      <c r="R30" s="640"/>
      <c r="S30" s="640"/>
      <c r="T30" s="640"/>
      <c r="U30" s="640"/>
      <c r="V30" s="640"/>
      <c r="W30" s="640"/>
      <c r="X30" s="640"/>
      <c r="Y30" s="641"/>
      <c r="Z30" s="575" t="s">
        <v>664</v>
      </c>
      <c r="AA30" s="640"/>
      <c r="AB30" s="640"/>
      <c r="AC30" s="640"/>
      <c r="AD30" s="640"/>
      <c r="AE30" s="640"/>
      <c r="AF30" s="640"/>
      <c r="AG30" s="640"/>
      <c r="AH30" s="640"/>
      <c r="AI30" s="640"/>
      <c r="AJ30" s="641"/>
      <c r="AK30" s="575" t="s">
        <v>665</v>
      </c>
      <c r="AL30" s="640"/>
      <c r="AM30" s="640"/>
      <c r="AN30" s="640"/>
      <c r="AO30" s="640"/>
      <c r="AP30" s="640"/>
      <c r="AQ30" s="641"/>
      <c r="AR30" s="537">
        <v>220</v>
      </c>
      <c r="AS30" s="538"/>
      <c r="AT30" s="538"/>
      <c r="AU30" s="538"/>
      <c r="AV30" s="538"/>
      <c r="AW30" s="539"/>
      <c r="AX30" s="575" t="s">
        <v>667</v>
      </c>
      <c r="AY30" s="640"/>
      <c r="AZ30" s="640"/>
      <c r="BA30" s="640"/>
      <c r="BB30" s="640"/>
      <c r="BC30" s="640"/>
      <c r="BD30" s="641"/>
      <c r="BE30" s="537">
        <v>6</v>
      </c>
      <c r="BF30" s="538"/>
      <c r="BG30" s="538"/>
      <c r="BH30" s="538"/>
      <c r="BI30" s="538"/>
      <c r="BJ30" s="538"/>
      <c r="BK30" s="539"/>
      <c r="BL30" s="407"/>
      <c r="BM30" s="407"/>
      <c r="BN30" s="407"/>
      <c r="BO30" s="407"/>
      <c r="BP30" s="407"/>
      <c r="BQ30" s="407"/>
      <c r="BR30" s="407"/>
      <c r="BS30" s="407"/>
      <c r="BT30" s="407"/>
      <c r="BU30" s="407"/>
      <c r="BV30" s="407"/>
      <c r="BW30" s="407"/>
      <c r="BX30" s="407"/>
      <c r="BY30" s="537">
        <v>7</v>
      </c>
      <c r="BZ30" s="538"/>
      <c r="CA30" s="538"/>
      <c r="CB30" s="538"/>
      <c r="CC30" s="538"/>
      <c r="CD30" s="539"/>
      <c r="CE30" s="407"/>
      <c r="CF30" s="407"/>
      <c r="CG30" s="407"/>
      <c r="CH30" s="407"/>
      <c r="CI30" s="407"/>
      <c r="CJ30" s="407"/>
      <c r="CK30" s="537"/>
      <c r="CL30" s="538"/>
      <c r="CM30" s="538"/>
      <c r="CN30" s="538"/>
      <c r="CO30" s="538"/>
      <c r="CP30" s="538"/>
      <c r="CQ30" s="539"/>
      <c r="CR30" s="407"/>
      <c r="CS30" s="407"/>
      <c r="CT30" s="407"/>
      <c r="CU30" s="407"/>
      <c r="CV30" s="407"/>
      <c r="CW30" s="407"/>
      <c r="CX30" s="407"/>
      <c r="CY30" s="537">
        <v>7</v>
      </c>
      <c r="CZ30" s="538"/>
      <c r="DA30" s="538"/>
      <c r="DB30" s="538"/>
      <c r="DC30" s="538"/>
      <c r="DD30" s="538"/>
      <c r="DE30" s="539"/>
      <c r="DF30" s="407"/>
      <c r="DG30" s="407"/>
      <c r="DH30" s="407"/>
      <c r="DI30" s="407"/>
      <c r="DJ30" s="407"/>
      <c r="DK30" s="407"/>
      <c r="DL30" s="407"/>
      <c r="DM30" s="575" t="s">
        <v>612</v>
      </c>
      <c r="DN30" s="640"/>
      <c r="DO30" s="640"/>
      <c r="DP30" s="640"/>
      <c r="DQ30" s="640"/>
      <c r="DR30" s="640"/>
      <c r="DS30" s="641"/>
    </row>
    <row r="31" spans="1:123" ht="38.25" customHeight="1">
      <c r="A31" s="537">
        <v>3</v>
      </c>
      <c r="B31" s="538"/>
      <c r="C31" s="539"/>
      <c r="D31" s="537" t="s">
        <v>606</v>
      </c>
      <c r="E31" s="538"/>
      <c r="F31" s="538"/>
      <c r="G31" s="538"/>
      <c r="H31" s="538"/>
      <c r="I31" s="538"/>
      <c r="J31" s="538"/>
      <c r="K31" s="538"/>
      <c r="L31" s="538"/>
      <c r="M31" s="538"/>
      <c r="N31" s="539"/>
      <c r="O31" s="575" t="s">
        <v>663</v>
      </c>
      <c r="P31" s="640"/>
      <c r="Q31" s="640"/>
      <c r="R31" s="640"/>
      <c r="S31" s="640"/>
      <c r="T31" s="640"/>
      <c r="U31" s="640"/>
      <c r="V31" s="640"/>
      <c r="W31" s="640"/>
      <c r="X31" s="640"/>
      <c r="Y31" s="641"/>
      <c r="Z31" s="575" t="s">
        <v>664</v>
      </c>
      <c r="AA31" s="640"/>
      <c r="AB31" s="640"/>
      <c r="AC31" s="640"/>
      <c r="AD31" s="640"/>
      <c r="AE31" s="640"/>
      <c r="AF31" s="640"/>
      <c r="AG31" s="640"/>
      <c r="AH31" s="640"/>
      <c r="AI31" s="640"/>
      <c r="AJ31" s="641"/>
      <c r="AK31" s="575" t="s">
        <v>665</v>
      </c>
      <c r="AL31" s="640"/>
      <c r="AM31" s="640"/>
      <c r="AN31" s="640"/>
      <c r="AO31" s="640"/>
      <c r="AP31" s="640"/>
      <c r="AQ31" s="641"/>
      <c r="AR31" s="537">
        <v>220</v>
      </c>
      <c r="AS31" s="538"/>
      <c r="AT31" s="538"/>
      <c r="AU31" s="538"/>
      <c r="AV31" s="538"/>
      <c r="AW31" s="539"/>
      <c r="AX31" s="575" t="s">
        <v>668</v>
      </c>
      <c r="AY31" s="640"/>
      <c r="AZ31" s="640"/>
      <c r="BA31" s="640"/>
      <c r="BB31" s="640"/>
      <c r="BC31" s="640"/>
      <c r="BD31" s="641"/>
      <c r="BE31" s="537">
        <v>6</v>
      </c>
      <c r="BF31" s="538"/>
      <c r="BG31" s="538"/>
      <c r="BH31" s="538"/>
      <c r="BI31" s="538"/>
      <c r="BJ31" s="538"/>
      <c r="BK31" s="539"/>
      <c r="BL31" s="407"/>
      <c r="BM31" s="407"/>
      <c r="BN31" s="407"/>
      <c r="BO31" s="407"/>
      <c r="BP31" s="407"/>
      <c r="BQ31" s="407"/>
      <c r="BR31" s="407"/>
      <c r="BS31" s="407"/>
      <c r="BT31" s="407"/>
      <c r="BU31" s="407"/>
      <c r="BV31" s="407"/>
      <c r="BW31" s="407"/>
      <c r="BX31" s="407"/>
      <c r="BY31" s="537">
        <v>1</v>
      </c>
      <c r="BZ31" s="538"/>
      <c r="CA31" s="538"/>
      <c r="CB31" s="538"/>
      <c r="CC31" s="538"/>
      <c r="CD31" s="539"/>
      <c r="CE31" s="407"/>
      <c r="CF31" s="407"/>
      <c r="CG31" s="407"/>
      <c r="CH31" s="407"/>
      <c r="CI31" s="407"/>
      <c r="CJ31" s="407"/>
      <c r="CK31" s="537"/>
      <c r="CL31" s="538"/>
      <c r="CM31" s="538"/>
      <c r="CN31" s="538"/>
      <c r="CO31" s="538"/>
      <c r="CP31" s="538"/>
      <c r="CQ31" s="539"/>
      <c r="CR31" s="407"/>
      <c r="CS31" s="407"/>
      <c r="CT31" s="407"/>
      <c r="CU31" s="407"/>
      <c r="CV31" s="407"/>
      <c r="CW31" s="407"/>
      <c r="CX31" s="407"/>
      <c r="CY31" s="537">
        <v>1</v>
      </c>
      <c r="CZ31" s="538"/>
      <c r="DA31" s="538"/>
      <c r="DB31" s="538"/>
      <c r="DC31" s="538"/>
      <c r="DD31" s="538"/>
      <c r="DE31" s="539"/>
      <c r="DF31" s="407"/>
      <c r="DG31" s="407"/>
      <c r="DH31" s="407"/>
      <c r="DI31" s="407"/>
      <c r="DJ31" s="407"/>
      <c r="DK31" s="407"/>
      <c r="DL31" s="407"/>
      <c r="DM31" s="575" t="s">
        <v>612</v>
      </c>
      <c r="DN31" s="640"/>
      <c r="DO31" s="640"/>
      <c r="DP31" s="640"/>
      <c r="DQ31" s="640"/>
      <c r="DR31" s="640"/>
      <c r="DS31" s="641"/>
    </row>
    <row r="32" spans="1:123" ht="51" customHeight="1">
      <c r="A32" s="537">
        <v>4</v>
      </c>
      <c r="B32" s="538"/>
      <c r="C32" s="539"/>
      <c r="D32" s="537" t="s">
        <v>606</v>
      </c>
      <c r="E32" s="538"/>
      <c r="F32" s="538"/>
      <c r="G32" s="538"/>
      <c r="H32" s="538"/>
      <c r="I32" s="538"/>
      <c r="J32" s="538"/>
      <c r="K32" s="538"/>
      <c r="L32" s="538"/>
      <c r="M32" s="538"/>
      <c r="N32" s="539"/>
      <c r="O32" s="575" t="s">
        <v>663</v>
      </c>
      <c r="P32" s="640"/>
      <c r="Q32" s="640"/>
      <c r="R32" s="640"/>
      <c r="S32" s="640"/>
      <c r="T32" s="640"/>
      <c r="U32" s="640"/>
      <c r="V32" s="640"/>
      <c r="W32" s="640"/>
      <c r="X32" s="640"/>
      <c r="Y32" s="641"/>
      <c r="Z32" s="575" t="s">
        <v>664</v>
      </c>
      <c r="AA32" s="640"/>
      <c r="AB32" s="640"/>
      <c r="AC32" s="640"/>
      <c r="AD32" s="640"/>
      <c r="AE32" s="640"/>
      <c r="AF32" s="640"/>
      <c r="AG32" s="640"/>
      <c r="AH32" s="640"/>
      <c r="AI32" s="640"/>
      <c r="AJ32" s="641"/>
      <c r="AK32" s="575" t="s">
        <v>665</v>
      </c>
      <c r="AL32" s="640"/>
      <c r="AM32" s="640"/>
      <c r="AN32" s="640"/>
      <c r="AO32" s="640"/>
      <c r="AP32" s="640"/>
      <c r="AQ32" s="641"/>
      <c r="AR32" s="537">
        <v>220</v>
      </c>
      <c r="AS32" s="538"/>
      <c r="AT32" s="538"/>
      <c r="AU32" s="538"/>
      <c r="AV32" s="538"/>
      <c r="AW32" s="539"/>
      <c r="AX32" s="575" t="s">
        <v>669</v>
      </c>
      <c r="AY32" s="640"/>
      <c r="AZ32" s="640"/>
      <c r="BA32" s="640"/>
      <c r="BB32" s="640"/>
      <c r="BC32" s="640"/>
      <c r="BD32" s="641"/>
      <c r="BE32" s="537">
        <v>0.4</v>
      </c>
      <c r="BF32" s="538"/>
      <c r="BG32" s="538"/>
      <c r="BH32" s="538"/>
      <c r="BI32" s="538"/>
      <c r="BJ32" s="538"/>
      <c r="BK32" s="539"/>
      <c r="BL32" s="407"/>
      <c r="BM32" s="407"/>
      <c r="BN32" s="407"/>
      <c r="BO32" s="407"/>
      <c r="BP32" s="407"/>
      <c r="BQ32" s="407"/>
      <c r="BR32" s="407"/>
      <c r="BS32" s="407"/>
      <c r="BT32" s="407"/>
      <c r="BU32" s="407"/>
      <c r="BV32" s="407"/>
      <c r="BW32" s="407"/>
      <c r="BX32" s="407"/>
      <c r="BY32" s="537"/>
      <c r="BZ32" s="538"/>
      <c r="CA32" s="538"/>
      <c r="CB32" s="538"/>
      <c r="CC32" s="538"/>
      <c r="CD32" s="539"/>
      <c r="CE32" s="537">
        <v>2</v>
      </c>
      <c r="CF32" s="538"/>
      <c r="CG32" s="538"/>
      <c r="CH32" s="538"/>
      <c r="CI32" s="538"/>
      <c r="CJ32" s="539"/>
      <c r="CK32" s="537"/>
      <c r="CL32" s="538"/>
      <c r="CM32" s="538"/>
      <c r="CN32" s="538"/>
      <c r="CO32" s="538"/>
      <c r="CP32" s="538"/>
      <c r="CQ32" s="539"/>
      <c r="CR32" s="407"/>
      <c r="CS32" s="407"/>
      <c r="CT32" s="407"/>
      <c r="CU32" s="407"/>
      <c r="CV32" s="407"/>
      <c r="CW32" s="407"/>
      <c r="CX32" s="407"/>
      <c r="CY32" s="537"/>
      <c r="CZ32" s="538"/>
      <c r="DA32" s="538"/>
      <c r="DB32" s="538"/>
      <c r="DC32" s="538"/>
      <c r="DD32" s="538"/>
      <c r="DE32" s="539"/>
      <c r="DF32" s="537">
        <v>2</v>
      </c>
      <c r="DG32" s="538"/>
      <c r="DH32" s="538"/>
      <c r="DI32" s="538"/>
      <c r="DJ32" s="538"/>
      <c r="DK32" s="538"/>
      <c r="DL32" s="539"/>
      <c r="DM32" s="575" t="s">
        <v>670</v>
      </c>
      <c r="DN32" s="640"/>
      <c r="DO32" s="640"/>
      <c r="DP32" s="640"/>
      <c r="DQ32" s="640"/>
      <c r="DR32" s="640"/>
      <c r="DS32" s="641"/>
    </row>
    <row r="33" spans="1:123" ht="45" customHeight="1">
      <c r="A33" s="537">
        <v>5</v>
      </c>
      <c r="B33" s="538"/>
      <c r="C33" s="539"/>
      <c r="D33" s="537" t="s">
        <v>616</v>
      </c>
      <c r="E33" s="538"/>
      <c r="F33" s="538"/>
      <c r="G33" s="538"/>
      <c r="H33" s="538"/>
      <c r="I33" s="538"/>
      <c r="J33" s="538"/>
      <c r="K33" s="538"/>
      <c r="L33" s="538"/>
      <c r="M33" s="538"/>
      <c r="N33" s="539"/>
      <c r="O33" s="575" t="s">
        <v>663</v>
      </c>
      <c r="P33" s="640"/>
      <c r="Q33" s="640"/>
      <c r="R33" s="640"/>
      <c r="S33" s="640"/>
      <c r="T33" s="640"/>
      <c r="U33" s="640"/>
      <c r="V33" s="640"/>
      <c r="W33" s="640"/>
      <c r="X33" s="640"/>
      <c r="Y33" s="641"/>
      <c r="Z33" s="575" t="s">
        <v>664</v>
      </c>
      <c r="AA33" s="640"/>
      <c r="AB33" s="640"/>
      <c r="AC33" s="640"/>
      <c r="AD33" s="640"/>
      <c r="AE33" s="640"/>
      <c r="AF33" s="640"/>
      <c r="AG33" s="640"/>
      <c r="AH33" s="640"/>
      <c r="AI33" s="640"/>
      <c r="AJ33" s="641"/>
      <c r="AK33" s="575" t="s">
        <v>665</v>
      </c>
      <c r="AL33" s="640"/>
      <c r="AM33" s="640"/>
      <c r="AN33" s="640"/>
      <c r="AO33" s="640"/>
      <c r="AP33" s="640"/>
      <c r="AQ33" s="641"/>
      <c r="AR33" s="537">
        <v>220</v>
      </c>
      <c r="AS33" s="538"/>
      <c r="AT33" s="538"/>
      <c r="AU33" s="538"/>
      <c r="AV33" s="538"/>
      <c r="AW33" s="539"/>
      <c r="AX33" s="575" t="s">
        <v>671</v>
      </c>
      <c r="AY33" s="640"/>
      <c r="AZ33" s="640"/>
      <c r="BA33" s="640"/>
      <c r="BB33" s="640"/>
      <c r="BC33" s="640"/>
      <c r="BD33" s="641"/>
      <c r="BE33" s="537">
        <v>6</v>
      </c>
      <c r="BF33" s="538"/>
      <c r="BG33" s="538"/>
      <c r="BH33" s="538"/>
      <c r="BI33" s="538"/>
      <c r="BJ33" s="538"/>
      <c r="BK33" s="539"/>
      <c r="BL33" s="407"/>
      <c r="BM33" s="407"/>
      <c r="BN33" s="407"/>
      <c r="BO33" s="407"/>
      <c r="BP33" s="407"/>
      <c r="BQ33" s="407"/>
      <c r="BR33" s="407"/>
      <c r="BS33" s="407"/>
      <c r="BT33" s="407"/>
      <c r="BU33" s="407"/>
      <c r="BV33" s="407"/>
      <c r="BW33" s="407"/>
      <c r="BX33" s="407"/>
      <c r="BY33" s="537"/>
      <c r="BZ33" s="538"/>
      <c r="CA33" s="538"/>
      <c r="CB33" s="538"/>
      <c r="CC33" s="538"/>
      <c r="CD33" s="539"/>
      <c r="CE33" s="537">
        <v>1</v>
      </c>
      <c r="CF33" s="538"/>
      <c r="CG33" s="538"/>
      <c r="CH33" s="538"/>
      <c r="CI33" s="538"/>
      <c r="CJ33" s="539"/>
      <c r="CK33" s="537"/>
      <c r="CL33" s="538"/>
      <c r="CM33" s="538"/>
      <c r="CN33" s="538"/>
      <c r="CO33" s="538"/>
      <c r="CP33" s="538"/>
      <c r="CQ33" s="539"/>
      <c r="CR33" s="407"/>
      <c r="CS33" s="407"/>
      <c r="CT33" s="407"/>
      <c r="CU33" s="407"/>
      <c r="CV33" s="407"/>
      <c r="CW33" s="407"/>
      <c r="CX33" s="407"/>
      <c r="CY33" s="537">
        <v>1</v>
      </c>
      <c r="CZ33" s="538"/>
      <c r="DA33" s="538"/>
      <c r="DB33" s="538"/>
      <c r="DC33" s="538"/>
      <c r="DD33" s="538"/>
      <c r="DE33" s="539"/>
      <c r="DF33" s="407"/>
      <c r="DG33" s="407"/>
      <c r="DH33" s="407"/>
      <c r="DI33" s="407"/>
      <c r="DJ33" s="407"/>
      <c r="DK33" s="407"/>
      <c r="DL33" s="407"/>
      <c r="DM33" s="575" t="s">
        <v>670</v>
      </c>
      <c r="DN33" s="640"/>
      <c r="DO33" s="640"/>
      <c r="DP33" s="640"/>
      <c r="DQ33" s="640"/>
      <c r="DR33" s="640"/>
      <c r="DS33" s="641"/>
    </row>
    <row r="34" spans="1:123" ht="45.75" customHeight="1">
      <c r="A34" s="537">
        <v>6</v>
      </c>
      <c r="B34" s="538"/>
      <c r="C34" s="539"/>
      <c r="D34" s="537" t="s">
        <v>616</v>
      </c>
      <c r="E34" s="538"/>
      <c r="F34" s="538"/>
      <c r="G34" s="538"/>
      <c r="H34" s="538"/>
      <c r="I34" s="538"/>
      <c r="J34" s="538"/>
      <c r="K34" s="538"/>
      <c r="L34" s="538"/>
      <c r="M34" s="538"/>
      <c r="N34" s="539"/>
      <c r="O34" s="575" t="s">
        <v>663</v>
      </c>
      <c r="P34" s="640"/>
      <c r="Q34" s="640"/>
      <c r="R34" s="640"/>
      <c r="S34" s="640"/>
      <c r="T34" s="640"/>
      <c r="U34" s="640"/>
      <c r="V34" s="640"/>
      <c r="W34" s="640"/>
      <c r="X34" s="640"/>
      <c r="Y34" s="641"/>
      <c r="Z34" s="575" t="s">
        <v>664</v>
      </c>
      <c r="AA34" s="640"/>
      <c r="AB34" s="640"/>
      <c r="AC34" s="640"/>
      <c r="AD34" s="640"/>
      <c r="AE34" s="640"/>
      <c r="AF34" s="640"/>
      <c r="AG34" s="640"/>
      <c r="AH34" s="640"/>
      <c r="AI34" s="640"/>
      <c r="AJ34" s="641"/>
      <c r="AK34" s="575" t="s">
        <v>665</v>
      </c>
      <c r="AL34" s="640"/>
      <c r="AM34" s="640"/>
      <c r="AN34" s="640"/>
      <c r="AO34" s="640"/>
      <c r="AP34" s="640"/>
      <c r="AQ34" s="641"/>
      <c r="AR34" s="537">
        <v>220</v>
      </c>
      <c r="AS34" s="538"/>
      <c r="AT34" s="538"/>
      <c r="AU34" s="538"/>
      <c r="AV34" s="538"/>
      <c r="AW34" s="539"/>
      <c r="AX34" s="575" t="s">
        <v>672</v>
      </c>
      <c r="AY34" s="640"/>
      <c r="AZ34" s="640"/>
      <c r="BA34" s="640"/>
      <c r="BB34" s="640"/>
      <c r="BC34" s="640"/>
      <c r="BD34" s="641"/>
      <c r="BE34" s="537">
        <v>6</v>
      </c>
      <c r="BF34" s="538"/>
      <c r="BG34" s="538"/>
      <c r="BH34" s="538"/>
      <c r="BI34" s="538"/>
      <c r="BJ34" s="538"/>
      <c r="BK34" s="539"/>
      <c r="BL34" s="407"/>
      <c r="BM34" s="407"/>
      <c r="BN34" s="407"/>
      <c r="BO34" s="407"/>
      <c r="BP34" s="407"/>
      <c r="BQ34" s="407"/>
      <c r="BR34" s="407"/>
      <c r="BS34" s="407"/>
      <c r="BT34" s="407"/>
      <c r="BU34" s="407"/>
      <c r="BV34" s="407"/>
      <c r="BW34" s="407"/>
      <c r="BX34" s="407"/>
      <c r="BY34" s="537"/>
      <c r="BZ34" s="538"/>
      <c r="CA34" s="538"/>
      <c r="CB34" s="538"/>
      <c r="CC34" s="538"/>
      <c r="CD34" s="539"/>
      <c r="CE34" s="537">
        <v>4</v>
      </c>
      <c r="CF34" s="538"/>
      <c r="CG34" s="538"/>
      <c r="CH34" s="538"/>
      <c r="CI34" s="538"/>
      <c r="CJ34" s="539"/>
      <c r="CK34" s="537"/>
      <c r="CL34" s="538"/>
      <c r="CM34" s="538"/>
      <c r="CN34" s="538"/>
      <c r="CO34" s="538"/>
      <c r="CP34" s="538"/>
      <c r="CQ34" s="539"/>
      <c r="CR34" s="407"/>
      <c r="CS34" s="407"/>
      <c r="CT34" s="407"/>
      <c r="CU34" s="407"/>
      <c r="CV34" s="407"/>
      <c r="CW34" s="407"/>
      <c r="CX34" s="407"/>
      <c r="CY34" s="537">
        <v>4</v>
      </c>
      <c r="CZ34" s="538"/>
      <c r="DA34" s="538"/>
      <c r="DB34" s="538"/>
      <c r="DC34" s="538"/>
      <c r="DD34" s="538"/>
      <c r="DE34" s="539"/>
      <c r="DF34" s="407"/>
      <c r="DG34" s="407"/>
      <c r="DH34" s="407"/>
      <c r="DI34" s="407"/>
      <c r="DJ34" s="407"/>
      <c r="DK34" s="407"/>
      <c r="DL34" s="407"/>
      <c r="DM34" s="575" t="s">
        <v>670</v>
      </c>
      <c r="DN34" s="640"/>
      <c r="DO34" s="640"/>
      <c r="DP34" s="640"/>
      <c r="DQ34" s="640"/>
      <c r="DR34" s="640"/>
      <c r="DS34" s="641"/>
    </row>
    <row r="35" spans="1:123" ht="39.75" customHeight="1">
      <c r="A35" s="537">
        <v>6</v>
      </c>
      <c r="B35" s="538"/>
      <c r="C35" s="539"/>
      <c r="D35" s="537" t="s">
        <v>616</v>
      </c>
      <c r="E35" s="538"/>
      <c r="F35" s="538"/>
      <c r="G35" s="538"/>
      <c r="H35" s="538"/>
      <c r="I35" s="538"/>
      <c r="J35" s="538"/>
      <c r="K35" s="538"/>
      <c r="L35" s="538"/>
      <c r="M35" s="538"/>
      <c r="N35" s="539"/>
      <c r="O35" s="575" t="s">
        <v>663</v>
      </c>
      <c r="P35" s="640"/>
      <c r="Q35" s="640"/>
      <c r="R35" s="640"/>
      <c r="S35" s="640"/>
      <c r="T35" s="640"/>
      <c r="U35" s="640"/>
      <c r="V35" s="640"/>
      <c r="W35" s="640"/>
      <c r="X35" s="640"/>
      <c r="Y35" s="641"/>
      <c r="Z35" s="575" t="s">
        <v>664</v>
      </c>
      <c r="AA35" s="640"/>
      <c r="AB35" s="640"/>
      <c r="AC35" s="640"/>
      <c r="AD35" s="640"/>
      <c r="AE35" s="640"/>
      <c r="AF35" s="640"/>
      <c r="AG35" s="640"/>
      <c r="AH35" s="640"/>
      <c r="AI35" s="640"/>
      <c r="AJ35" s="641"/>
      <c r="AK35" s="575" t="s">
        <v>665</v>
      </c>
      <c r="AL35" s="640"/>
      <c r="AM35" s="640"/>
      <c r="AN35" s="640"/>
      <c r="AO35" s="640"/>
      <c r="AP35" s="640"/>
      <c r="AQ35" s="641"/>
      <c r="AR35" s="537">
        <v>220</v>
      </c>
      <c r="AS35" s="538"/>
      <c r="AT35" s="538"/>
      <c r="AU35" s="538"/>
      <c r="AV35" s="538"/>
      <c r="AW35" s="539"/>
      <c r="AX35" s="575" t="s">
        <v>673</v>
      </c>
      <c r="AY35" s="640"/>
      <c r="AZ35" s="640"/>
      <c r="BA35" s="640"/>
      <c r="BB35" s="640"/>
      <c r="BC35" s="640"/>
      <c r="BD35" s="641"/>
      <c r="BE35" s="537">
        <v>0.4</v>
      </c>
      <c r="BF35" s="538"/>
      <c r="BG35" s="538"/>
      <c r="BH35" s="538"/>
      <c r="BI35" s="538"/>
      <c r="BJ35" s="538"/>
      <c r="BK35" s="539"/>
      <c r="BL35" s="407"/>
      <c r="BM35" s="407"/>
      <c r="BN35" s="407"/>
      <c r="BO35" s="407"/>
      <c r="BP35" s="407"/>
      <c r="BQ35" s="407"/>
      <c r="BR35" s="407"/>
      <c r="BS35" s="407"/>
      <c r="BT35" s="407"/>
      <c r="BU35" s="407"/>
      <c r="BV35" s="407"/>
      <c r="BW35" s="407"/>
      <c r="BX35" s="407"/>
      <c r="BY35" s="537"/>
      <c r="BZ35" s="538"/>
      <c r="CA35" s="538"/>
      <c r="CB35" s="538"/>
      <c r="CC35" s="538"/>
      <c r="CD35" s="539"/>
      <c r="CE35" s="537">
        <v>3</v>
      </c>
      <c r="CF35" s="538"/>
      <c r="CG35" s="538"/>
      <c r="CH35" s="538"/>
      <c r="CI35" s="538"/>
      <c r="CJ35" s="539"/>
      <c r="CK35" s="537"/>
      <c r="CL35" s="538"/>
      <c r="CM35" s="538"/>
      <c r="CN35" s="538"/>
      <c r="CO35" s="538"/>
      <c r="CP35" s="538"/>
      <c r="CQ35" s="539"/>
      <c r="CR35" s="407"/>
      <c r="CS35" s="407"/>
      <c r="CT35" s="407"/>
      <c r="CU35" s="407"/>
      <c r="CV35" s="407"/>
      <c r="CW35" s="407"/>
      <c r="CX35" s="407"/>
      <c r="CY35" s="537"/>
      <c r="CZ35" s="538"/>
      <c r="DA35" s="538"/>
      <c r="DB35" s="538"/>
      <c r="DC35" s="538"/>
      <c r="DD35" s="538"/>
      <c r="DE35" s="539"/>
      <c r="DF35" s="537">
        <v>3</v>
      </c>
      <c r="DG35" s="538"/>
      <c r="DH35" s="538"/>
      <c r="DI35" s="538"/>
      <c r="DJ35" s="538"/>
      <c r="DK35" s="538"/>
      <c r="DL35" s="539"/>
      <c r="DM35" s="575" t="s">
        <v>670</v>
      </c>
      <c r="DN35" s="640"/>
      <c r="DO35" s="640"/>
      <c r="DP35" s="640"/>
      <c r="DQ35" s="640"/>
      <c r="DR35" s="640"/>
      <c r="DS35" s="641"/>
    </row>
    <row r="36" spans="1:123">
      <c r="A36" s="211"/>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row>
    <row r="37" spans="1:123">
      <c r="A37" s="211"/>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row>
    <row r="38" spans="1:123">
      <c r="A38" s="211"/>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row>
    <row r="39" spans="1:123" s="193" customFormat="1" ht="11.25" customHeight="1">
      <c r="A39" s="196"/>
      <c r="B39" s="196"/>
      <c r="C39" s="196"/>
      <c r="D39" s="196"/>
      <c r="E39" s="196"/>
      <c r="F39" s="196"/>
      <c r="G39" s="196"/>
      <c r="H39" s="196"/>
      <c r="I39" s="196"/>
      <c r="J39" s="196"/>
      <c r="K39" s="196"/>
      <c r="L39" s="196"/>
      <c r="M39" s="196"/>
      <c r="N39" s="196"/>
      <c r="O39" s="196"/>
      <c r="P39" s="196"/>
      <c r="Q39" s="196"/>
      <c r="R39" s="196"/>
      <c r="S39" s="196"/>
      <c r="T39" s="196"/>
      <c r="U39" s="196"/>
      <c r="V39" s="359" t="s">
        <v>183</v>
      </c>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t="s">
        <v>184</v>
      </c>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359"/>
      <c r="CL39" s="359"/>
      <c r="CM39" s="359"/>
      <c r="CN39" s="359"/>
      <c r="CO39" s="359"/>
      <c r="CP39" s="359"/>
      <c r="CQ39" s="359"/>
      <c r="CR39" s="359"/>
      <c r="CS39" s="359"/>
      <c r="CT39" s="359"/>
      <c r="CU39" s="359"/>
      <c r="CV39" s="359"/>
      <c r="CW39" s="359"/>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row>
    <row r="40" spans="1:123" s="193" customFormat="1" ht="12.75" customHeight="1">
      <c r="A40" s="199"/>
      <c r="B40" s="199"/>
      <c r="C40" s="199"/>
      <c r="D40" s="199"/>
      <c r="E40" s="199"/>
      <c r="F40" s="199"/>
      <c r="G40" s="199"/>
      <c r="H40" s="199"/>
      <c r="I40" s="199"/>
      <c r="J40" s="199"/>
      <c r="K40" s="199"/>
      <c r="L40" s="199"/>
      <c r="M40" s="199"/>
      <c r="N40" s="199"/>
      <c r="O40" s="199"/>
      <c r="P40" s="199"/>
      <c r="Q40" s="199"/>
      <c r="R40" s="199"/>
      <c r="S40" s="199"/>
      <c r="T40" s="199"/>
      <c r="U40" s="199"/>
      <c r="V40" s="360" t="s">
        <v>185</v>
      </c>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t="s">
        <v>186</v>
      </c>
      <c r="AZ40" s="360"/>
      <c r="BA40" s="360"/>
      <c r="BB40" s="360"/>
      <c r="BC40" s="360"/>
      <c r="BD40" s="360"/>
      <c r="BE40" s="360"/>
      <c r="BF40" s="360"/>
      <c r="BG40" s="360"/>
      <c r="BH40" s="360"/>
      <c r="BI40" s="360"/>
      <c r="BJ40" s="360"/>
      <c r="BK40" s="360"/>
      <c r="BL40" s="360"/>
      <c r="BM40" s="360"/>
      <c r="BN40" s="360"/>
      <c r="BO40" s="360"/>
      <c r="BP40" s="360"/>
      <c r="BQ40" s="360"/>
      <c r="BR40" s="360"/>
      <c r="BS40" s="360"/>
      <c r="BT40" s="360"/>
      <c r="BU40" s="360"/>
      <c r="BV40" s="360"/>
      <c r="BW40" s="360"/>
      <c r="BX40" s="360"/>
      <c r="BY40" s="360"/>
      <c r="BZ40" s="360"/>
      <c r="CA40" s="360"/>
      <c r="CB40" s="360"/>
      <c r="CC40" s="360"/>
      <c r="CD40" s="360"/>
      <c r="CE40" s="360" t="s">
        <v>187</v>
      </c>
      <c r="CF40" s="360"/>
      <c r="CG40" s="360"/>
      <c r="CH40" s="360"/>
      <c r="CI40" s="360"/>
      <c r="CJ40" s="360"/>
      <c r="CK40" s="360"/>
      <c r="CL40" s="360"/>
      <c r="CM40" s="360"/>
      <c r="CN40" s="360"/>
      <c r="CO40" s="360"/>
      <c r="CP40" s="360"/>
      <c r="CQ40" s="360"/>
      <c r="CR40" s="360"/>
      <c r="CS40" s="360"/>
      <c r="CT40" s="360"/>
      <c r="CU40" s="360"/>
      <c r="CV40" s="360"/>
      <c r="CW40" s="360"/>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row>
    <row r="41" spans="1:123" s="193" customFormat="1">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c r="CV41" s="196"/>
      <c r="CW41" s="196"/>
      <c r="CX41" s="196"/>
      <c r="CY41" s="196"/>
      <c r="CZ41" s="196"/>
      <c r="DA41" s="196"/>
      <c r="DB41" s="196"/>
      <c r="DC41" s="196"/>
      <c r="DD41" s="196"/>
      <c r="DE41" s="196"/>
      <c r="DF41" s="196"/>
      <c r="DG41" s="196"/>
      <c r="DH41" s="196"/>
      <c r="DI41" s="196"/>
      <c r="DJ41" s="196"/>
      <c r="DK41" s="196"/>
      <c r="DL41" s="196"/>
      <c r="DM41" s="196"/>
      <c r="DN41" s="196"/>
      <c r="DO41" s="196"/>
      <c r="DP41" s="196"/>
      <c r="DQ41" s="196"/>
      <c r="DR41" s="196"/>
      <c r="DS41" s="196"/>
    </row>
    <row r="42" spans="1:123" s="193" customFormat="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row>
    <row r="43" spans="1:123" s="193" customFormat="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row>
    <row r="44" spans="1:123" s="193" customFormat="1" ht="11.25" customHeight="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row>
    <row r="45" spans="1:123" s="193" customForma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6"/>
      <c r="CY45" s="196"/>
      <c r="CZ45" s="196"/>
      <c r="DA45" s="196"/>
      <c r="DB45" s="196"/>
      <c r="DC45" s="196"/>
      <c r="DD45" s="196"/>
      <c r="DE45" s="196"/>
      <c r="DF45" s="196"/>
      <c r="DG45" s="196"/>
      <c r="DH45" s="196"/>
      <c r="DI45" s="196"/>
      <c r="DJ45" s="196"/>
      <c r="DK45" s="196"/>
      <c r="DL45" s="196"/>
      <c r="DM45" s="196"/>
      <c r="DN45" s="196"/>
      <c r="DO45" s="196"/>
      <c r="DP45" s="196"/>
      <c r="DQ45" s="196"/>
      <c r="DR45" s="196"/>
      <c r="DS45" s="196"/>
    </row>
    <row r="46" spans="1:123" s="193" customFormat="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6"/>
      <c r="DF46" s="196"/>
      <c r="DG46" s="196"/>
      <c r="DH46" s="196"/>
      <c r="DI46" s="196"/>
      <c r="DJ46" s="196"/>
      <c r="DK46" s="196"/>
      <c r="DL46" s="196"/>
      <c r="DM46" s="196"/>
      <c r="DN46" s="196"/>
      <c r="DO46" s="196"/>
      <c r="DP46" s="196"/>
      <c r="DQ46" s="196"/>
      <c r="DR46" s="196"/>
      <c r="DS46" s="196"/>
    </row>
    <row r="47" spans="1:123" s="193" customFormat="1">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c r="DJ47" s="196"/>
      <c r="DK47" s="196"/>
      <c r="DL47" s="196"/>
      <c r="DM47" s="196"/>
      <c r="DN47" s="196"/>
      <c r="DO47" s="196"/>
      <c r="DP47" s="196"/>
      <c r="DQ47" s="196"/>
      <c r="DR47" s="196"/>
      <c r="DS47" s="196"/>
    </row>
    <row r="48" spans="1:123" s="193" customForma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row>
    <row r="49" spans="1:123" s="193" customFormat="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6"/>
      <c r="DO49" s="196"/>
      <c r="DP49" s="196"/>
      <c r="DQ49" s="196"/>
      <c r="DR49" s="196"/>
      <c r="DS49" s="196"/>
    </row>
    <row r="50" spans="1:123" s="193" customFormat="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6"/>
      <c r="CN50" s="196"/>
      <c r="CO50" s="196"/>
      <c r="CP50" s="196"/>
      <c r="CQ50" s="196"/>
      <c r="CR50" s="196"/>
      <c r="CS50" s="196"/>
      <c r="CT50" s="196"/>
      <c r="CU50" s="196"/>
      <c r="CV50" s="196"/>
      <c r="CW50" s="196"/>
      <c r="CX50" s="196"/>
      <c r="CY50" s="196"/>
      <c r="CZ50" s="196"/>
      <c r="DA50" s="196"/>
      <c r="DB50" s="196"/>
      <c r="DC50" s="196"/>
      <c r="DD50" s="196"/>
      <c r="DE50" s="196"/>
      <c r="DF50" s="196"/>
      <c r="DG50" s="196"/>
      <c r="DH50" s="196"/>
      <c r="DI50" s="196"/>
      <c r="DJ50" s="196"/>
      <c r="DK50" s="196"/>
      <c r="DL50" s="196"/>
      <c r="DM50" s="196"/>
      <c r="DN50" s="196"/>
      <c r="DO50" s="196"/>
      <c r="DP50" s="196"/>
      <c r="DQ50" s="196"/>
      <c r="DR50" s="196"/>
      <c r="DS50" s="196"/>
    </row>
    <row r="51" spans="1:123" s="193" customFormat="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M51" s="196"/>
      <c r="CN51" s="196"/>
      <c r="CO51" s="196"/>
      <c r="CP51" s="196"/>
      <c r="CQ51" s="196"/>
      <c r="CR51" s="196"/>
      <c r="CS51" s="196"/>
      <c r="CT51" s="196"/>
      <c r="CU51" s="196"/>
      <c r="CV51" s="196"/>
      <c r="CW51" s="196"/>
      <c r="CX51" s="196"/>
      <c r="CY51" s="196"/>
      <c r="CZ51" s="196"/>
      <c r="DA51" s="196"/>
      <c r="DB51" s="196"/>
      <c r="DC51" s="196"/>
      <c r="DD51" s="196"/>
      <c r="DE51" s="196"/>
      <c r="DF51" s="196"/>
      <c r="DG51" s="196"/>
      <c r="DH51" s="196"/>
      <c r="DI51" s="196"/>
      <c r="DJ51" s="196"/>
      <c r="DK51" s="196"/>
      <c r="DL51" s="196"/>
      <c r="DM51" s="196"/>
      <c r="DN51" s="196"/>
      <c r="DO51" s="196"/>
      <c r="DP51" s="196"/>
      <c r="DQ51" s="196"/>
      <c r="DR51" s="196"/>
      <c r="DS51" s="196"/>
    </row>
    <row r="52" spans="1:123" s="193" customFormat="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M52" s="196"/>
      <c r="CN52" s="196"/>
      <c r="CO52" s="196"/>
      <c r="CP52" s="196"/>
      <c r="CQ52" s="196"/>
      <c r="CR52" s="196"/>
      <c r="CS52" s="196"/>
      <c r="CT52" s="196"/>
      <c r="CU52" s="196"/>
      <c r="CV52" s="196"/>
      <c r="CW52" s="196"/>
      <c r="CX52" s="196"/>
      <c r="CY52" s="196"/>
      <c r="CZ52" s="196"/>
      <c r="DA52" s="196"/>
      <c r="DB52" s="196"/>
      <c r="DC52" s="196"/>
      <c r="DD52" s="196"/>
      <c r="DE52" s="196"/>
      <c r="DF52" s="196"/>
      <c r="DG52" s="196"/>
      <c r="DH52" s="196"/>
      <c r="DI52" s="196"/>
      <c r="DJ52" s="196"/>
      <c r="DK52" s="196"/>
      <c r="DL52" s="196"/>
      <c r="DM52" s="196"/>
      <c r="DN52" s="196"/>
      <c r="DO52" s="196"/>
      <c r="DP52" s="196"/>
      <c r="DQ52" s="196"/>
      <c r="DR52" s="196"/>
      <c r="DS52" s="196"/>
    </row>
    <row r="53" spans="1:123" s="193" customFormat="1">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row>
    <row r="54" spans="1:123" s="193" customFormat="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row>
    <row r="55" spans="1:123" s="193" customFormat="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96"/>
      <c r="CD55" s="196"/>
      <c r="CE55" s="196"/>
      <c r="CF55" s="196"/>
      <c r="CG55" s="196"/>
      <c r="CH55" s="196"/>
      <c r="CI55" s="196"/>
      <c r="CJ55" s="196"/>
      <c r="CK55" s="196"/>
      <c r="CL55" s="196"/>
      <c r="CM55" s="196"/>
      <c r="CN55" s="196"/>
      <c r="CO55" s="196"/>
      <c r="CP55" s="196"/>
      <c r="CQ55" s="196"/>
      <c r="CR55" s="196"/>
      <c r="CS55" s="196"/>
      <c r="CT55" s="196"/>
      <c r="CU55" s="196"/>
      <c r="CV55" s="196"/>
      <c r="CW55" s="196"/>
      <c r="CX55" s="196"/>
      <c r="CY55" s="196"/>
      <c r="CZ55" s="196"/>
      <c r="DA55" s="196"/>
      <c r="DB55" s="196"/>
      <c r="DC55" s="196"/>
      <c r="DD55" s="196"/>
      <c r="DE55" s="196"/>
      <c r="DF55" s="196"/>
      <c r="DG55" s="196"/>
      <c r="DH55" s="196"/>
      <c r="DI55" s="196"/>
      <c r="DJ55" s="196"/>
      <c r="DK55" s="196"/>
      <c r="DL55" s="196"/>
      <c r="DM55" s="196"/>
      <c r="DN55" s="196"/>
      <c r="DO55" s="196"/>
      <c r="DP55" s="196"/>
      <c r="DQ55" s="196"/>
      <c r="DR55" s="196"/>
      <c r="DS55" s="196"/>
    </row>
    <row r="56" spans="1:123" s="193" customFormat="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CS56" s="196"/>
      <c r="CT56" s="196"/>
      <c r="CU56" s="196"/>
      <c r="CV56" s="196"/>
      <c r="CW56" s="196"/>
      <c r="CX56" s="196"/>
      <c r="CY56" s="196"/>
      <c r="CZ56" s="196"/>
      <c r="DA56" s="196"/>
      <c r="DB56" s="196"/>
      <c r="DC56" s="196"/>
      <c r="DD56" s="196"/>
      <c r="DE56" s="196"/>
      <c r="DF56" s="196"/>
      <c r="DG56" s="196"/>
      <c r="DH56" s="196"/>
      <c r="DI56" s="196"/>
      <c r="DJ56" s="196"/>
      <c r="DK56" s="196"/>
      <c r="DL56" s="196"/>
      <c r="DM56" s="196"/>
      <c r="DN56" s="196"/>
      <c r="DO56" s="196"/>
      <c r="DP56" s="196"/>
      <c r="DQ56" s="196"/>
      <c r="DR56" s="196"/>
      <c r="DS56" s="196"/>
    </row>
    <row r="57" spans="1:123" s="193" customFormat="1">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row>
    <row r="58" spans="1:123" s="193" customFormat="1">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96"/>
      <c r="CA58" s="196"/>
      <c r="CB58" s="196"/>
      <c r="CC58" s="196"/>
      <c r="CD58" s="196"/>
      <c r="CE58" s="196"/>
      <c r="CF58" s="196"/>
      <c r="CG58" s="196"/>
      <c r="CH58" s="196"/>
      <c r="CI58" s="196"/>
      <c r="CJ58" s="196"/>
      <c r="CK58" s="196"/>
      <c r="CL58" s="196"/>
      <c r="CM58" s="196"/>
      <c r="CN58" s="196"/>
      <c r="CO58" s="196"/>
      <c r="CP58" s="196"/>
      <c r="CQ58" s="196"/>
      <c r="CR58" s="196"/>
      <c r="CS58" s="196"/>
      <c r="CT58" s="196"/>
      <c r="CU58" s="196"/>
      <c r="CV58" s="196"/>
      <c r="CW58" s="196"/>
      <c r="CX58" s="196"/>
      <c r="CY58" s="196"/>
      <c r="CZ58" s="196"/>
      <c r="DA58" s="196"/>
      <c r="DB58" s="196"/>
      <c r="DC58" s="196"/>
      <c r="DD58" s="196"/>
      <c r="DE58" s="196"/>
      <c r="DF58" s="196"/>
      <c r="DG58" s="196"/>
      <c r="DH58" s="196"/>
      <c r="DI58" s="196"/>
      <c r="DJ58" s="196"/>
      <c r="DK58" s="196"/>
      <c r="DL58" s="196"/>
      <c r="DM58" s="196"/>
      <c r="DN58" s="196"/>
      <c r="DO58" s="196"/>
      <c r="DP58" s="196"/>
      <c r="DQ58" s="196"/>
      <c r="DR58" s="196"/>
      <c r="DS58" s="196"/>
    </row>
    <row r="59" spans="1:123" s="193" customFormat="1">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c r="BW59" s="196"/>
      <c r="BX59" s="196"/>
      <c r="BY59" s="196"/>
      <c r="BZ59" s="196"/>
      <c r="CA59" s="196"/>
      <c r="CB59" s="196"/>
      <c r="CC59" s="196"/>
      <c r="CD59" s="196"/>
      <c r="CE59" s="196"/>
      <c r="CF59" s="196"/>
      <c r="CG59" s="196"/>
      <c r="CH59" s="196"/>
      <c r="CI59" s="196"/>
      <c r="CJ59" s="196"/>
      <c r="CK59" s="196"/>
      <c r="CL59" s="196"/>
      <c r="CM59" s="196"/>
      <c r="CN59" s="196"/>
      <c r="CO59" s="196"/>
      <c r="CP59" s="196"/>
      <c r="CQ59" s="196"/>
      <c r="CR59" s="196"/>
      <c r="CS59" s="196"/>
      <c r="CT59" s="196"/>
      <c r="CU59" s="196"/>
      <c r="CV59" s="196"/>
      <c r="CW59" s="196"/>
      <c r="CX59" s="196"/>
      <c r="CY59" s="196"/>
      <c r="CZ59" s="196"/>
      <c r="DA59" s="196"/>
      <c r="DB59" s="196"/>
      <c r="DC59" s="196"/>
      <c r="DD59" s="196"/>
      <c r="DE59" s="196"/>
      <c r="DF59" s="196"/>
      <c r="DG59" s="196"/>
      <c r="DH59" s="196"/>
      <c r="DI59" s="196"/>
      <c r="DJ59" s="196"/>
      <c r="DK59" s="196"/>
      <c r="DL59" s="196"/>
      <c r="DM59" s="196"/>
      <c r="DN59" s="196"/>
      <c r="DO59" s="196"/>
      <c r="DP59" s="196"/>
      <c r="DQ59" s="196"/>
      <c r="DR59" s="196"/>
      <c r="DS59" s="196"/>
    </row>
    <row r="60" spans="1:123" s="193" customFormat="1">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c r="CD60" s="196"/>
      <c r="CE60" s="196"/>
      <c r="CF60" s="196"/>
      <c r="CG60" s="196"/>
      <c r="CH60" s="196"/>
      <c r="CI60" s="196"/>
      <c r="CJ60" s="196"/>
      <c r="CK60" s="196"/>
      <c r="CL60" s="196"/>
      <c r="CM60" s="196"/>
      <c r="CN60" s="196"/>
      <c r="CO60" s="196"/>
      <c r="CP60" s="196"/>
      <c r="CQ60" s="196"/>
      <c r="CR60" s="196"/>
      <c r="CS60" s="196"/>
      <c r="CT60" s="196"/>
      <c r="CU60" s="196"/>
      <c r="CV60" s="196"/>
      <c r="CW60" s="196"/>
      <c r="CX60" s="196"/>
      <c r="CY60" s="196"/>
      <c r="CZ60" s="196"/>
      <c r="DA60" s="196"/>
      <c r="DB60" s="196"/>
      <c r="DC60" s="196"/>
      <c r="DD60" s="196"/>
      <c r="DE60" s="196"/>
      <c r="DF60" s="196"/>
      <c r="DG60" s="196"/>
      <c r="DH60" s="196"/>
      <c r="DI60" s="196"/>
      <c r="DJ60" s="196"/>
      <c r="DK60" s="196"/>
      <c r="DL60" s="196"/>
      <c r="DM60" s="196"/>
      <c r="DN60" s="196"/>
      <c r="DO60" s="196"/>
      <c r="DP60" s="196"/>
      <c r="DQ60" s="196"/>
      <c r="DR60" s="196"/>
      <c r="DS60" s="196"/>
    </row>
    <row r="61" spans="1:123" s="193" customFormat="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196"/>
      <c r="BT61" s="196"/>
      <c r="BU61" s="196"/>
      <c r="BV61" s="196"/>
      <c r="BW61" s="196"/>
      <c r="BX61" s="196"/>
      <c r="BY61" s="196"/>
      <c r="BZ61" s="196"/>
      <c r="CA61" s="196"/>
      <c r="CB61" s="196"/>
      <c r="CC61" s="196"/>
      <c r="CD61" s="196"/>
      <c r="CE61" s="196"/>
      <c r="CF61" s="196"/>
      <c r="CG61" s="196"/>
      <c r="CH61" s="196"/>
      <c r="CI61" s="196"/>
      <c r="CJ61" s="196"/>
      <c r="CK61" s="196"/>
      <c r="CL61" s="196"/>
      <c r="CM61" s="196"/>
      <c r="CN61" s="196"/>
      <c r="CO61" s="196"/>
      <c r="CP61" s="196"/>
      <c r="CQ61" s="196"/>
      <c r="CR61" s="196"/>
      <c r="CS61" s="196"/>
      <c r="CT61" s="196"/>
      <c r="CU61" s="196"/>
      <c r="CV61" s="196"/>
      <c r="CW61" s="196"/>
      <c r="CX61" s="196"/>
      <c r="CY61" s="196"/>
      <c r="CZ61" s="196"/>
      <c r="DA61" s="196"/>
      <c r="DB61" s="196"/>
      <c r="DC61" s="196"/>
      <c r="DD61" s="196"/>
      <c r="DE61" s="196"/>
      <c r="DF61" s="196"/>
      <c r="DG61" s="196"/>
      <c r="DH61" s="196"/>
      <c r="DI61" s="196"/>
      <c r="DJ61" s="196"/>
      <c r="DK61" s="196"/>
      <c r="DL61" s="196"/>
      <c r="DM61" s="196"/>
      <c r="DN61" s="196"/>
      <c r="DO61" s="196"/>
      <c r="DP61" s="196"/>
      <c r="DQ61" s="196"/>
      <c r="DR61" s="196"/>
      <c r="DS61" s="196"/>
    </row>
    <row r="62" spans="1:123" ht="15" customHeight="1"/>
    <row r="63" spans="1:123" ht="15" customHeight="1"/>
    <row r="68" spans="1:123" ht="15" customHeight="1"/>
    <row r="69" spans="1:123" ht="15" customHeight="1"/>
    <row r="77" spans="1:123" ht="15" customHeight="1"/>
    <row r="78" spans="1:123" s="199" customFormat="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row>
  </sheetData>
  <mergeCells count="202">
    <mergeCell ref="AX13:BK13"/>
    <mergeCell ref="BL13:DS13"/>
    <mergeCell ref="A14:C14"/>
    <mergeCell ref="AK14:AW14"/>
    <mergeCell ref="AX14:BK14"/>
    <mergeCell ref="BL14:DS14"/>
    <mergeCell ref="A7:DS7"/>
    <mergeCell ref="AS8:BK8"/>
    <mergeCell ref="BR8:BX8"/>
    <mergeCell ref="Y10:CT10"/>
    <mergeCell ref="Y11:CT11"/>
    <mergeCell ref="A13:C13"/>
    <mergeCell ref="D13:N27"/>
    <mergeCell ref="O13:Y27"/>
    <mergeCell ref="Z13:AJ27"/>
    <mergeCell ref="AK13:AW13"/>
    <mergeCell ref="BS15:CJ15"/>
    <mergeCell ref="CK15:DL15"/>
    <mergeCell ref="DM15:DS27"/>
    <mergeCell ref="A16:C16"/>
    <mergeCell ref="BL16:BR16"/>
    <mergeCell ref="BS16:CJ16"/>
    <mergeCell ref="CK16:DL16"/>
    <mergeCell ref="A17:C17"/>
    <mergeCell ref="BL17:BR17"/>
    <mergeCell ref="BS17:CJ17"/>
    <mergeCell ref="A15:C15"/>
    <mergeCell ref="AK15:AQ27"/>
    <mergeCell ref="AR15:AW27"/>
    <mergeCell ref="AX15:BD27"/>
    <mergeCell ref="BE15:BK27"/>
    <mergeCell ref="BL15:BR15"/>
    <mergeCell ref="A19:C19"/>
    <mergeCell ref="BL19:BR19"/>
    <mergeCell ref="A20:C20"/>
    <mergeCell ref="BL20:BR20"/>
    <mergeCell ref="CK17:DL17"/>
    <mergeCell ref="A18:C18"/>
    <mergeCell ref="BL18:BR18"/>
    <mergeCell ref="BS18:BX27"/>
    <mergeCell ref="BY18:CD27"/>
    <mergeCell ref="CE18:CJ27"/>
    <mergeCell ref="CK18:CQ27"/>
    <mergeCell ref="CR18:CX27"/>
    <mergeCell ref="CY18:DE27"/>
    <mergeCell ref="DF18:DL27"/>
    <mergeCell ref="A24:C24"/>
    <mergeCell ref="BL24:BR24"/>
    <mergeCell ref="A25:C25"/>
    <mergeCell ref="BL25:BR25"/>
    <mergeCell ref="A26:C26"/>
    <mergeCell ref="BL26:BR26"/>
    <mergeCell ref="A21:C21"/>
    <mergeCell ref="BL21:BR21"/>
    <mergeCell ref="A22:C22"/>
    <mergeCell ref="BL22:BR22"/>
    <mergeCell ref="A23:C23"/>
    <mergeCell ref="BL23:BR23"/>
    <mergeCell ref="A27:C27"/>
    <mergeCell ref="BL27:BR27"/>
    <mergeCell ref="A28:C28"/>
    <mergeCell ref="D28:N28"/>
    <mergeCell ref="O28:Y28"/>
    <mergeCell ref="Z28:AJ28"/>
    <mergeCell ref="AK28:AQ28"/>
    <mergeCell ref="AR28:AW28"/>
    <mergeCell ref="AX28:BD28"/>
    <mergeCell ref="BE28:BK28"/>
    <mergeCell ref="CY28:DE28"/>
    <mergeCell ref="DF28:DL28"/>
    <mergeCell ref="DM28:DS28"/>
    <mergeCell ref="A29:C29"/>
    <mergeCell ref="D29:N29"/>
    <mergeCell ref="O29:Y29"/>
    <mergeCell ref="Z29:AJ29"/>
    <mergeCell ref="AK29:AQ29"/>
    <mergeCell ref="AR29:AW29"/>
    <mergeCell ref="AX29:BD29"/>
    <mergeCell ref="BL28:BR28"/>
    <mergeCell ref="BS28:BX28"/>
    <mergeCell ref="BY28:CD28"/>
    <mergeCell ref="CE28:CJ28"/>
    <mergeCell ref="CK28:CQ28"/>
    <mergeCell ref="CR28:CX28"/>
    <mergeCell ref="CR29:CX29"/>
    <mergeCell ref="CY29:DE29"/>
    <mergeCell ref="DF29:DL29"/>
    <mergeCell ref="DM29:DS29"/>
    <mergeCell ref="A30:C30"/>
    <mergeCell ref="D30:N30"/>
    <mergeCell ref="O30:Y30"/>
    <mergeCell ref="Z30:AJ30"/>
    <mergeCell ref="AK30:AQ30"/>
    <mergeCell ref="AR30:AW30"/>
    <mergeCell ref="BE29:BK29"/>
    <mergeCell ref="BL29:BR29"/>
    <mergeCell ref="BS29:BX29"/>
    <mergeCell ref="BY29:CD29"/>
    <mergeCell ref="CE29:CJ29"/>
    <mergeCell ref="CK29:CQ29"/>
    <mergeCell ref="CK30:CQ30"/>
    <mergeCell ref="CR30:CX30"/>
    <mergeCell ref="CY30:DE30"/>
    <mergeCell ref="DF30:DL30"/>
    <mergeCell ref="DM30:DS30"/>
    <mergeCell ref="A31:C31"/>
    <mergeCell ref="D31:N31"/>
    <mergeCell ref="O31:Y31"/>
    <mergeCell ref="Z31:AJ31"/>
    <mergeCell ref="AK31:AQ31"/>
    <mergeCell ref="AX30:BD30"/>
    <mergeCell ref="BE30:BK30"/>
    <mergeCell ref="BL30:BR30"/>
    <mergeCell ref="BS30:BX30"/>
    <mergeCell ref="BY30:CD30"/>
    <mergeCell ref="CE30:CJ30"/>
    <mergeCell ref="CE31:CJ31"/>
    <mergeCell ref="CK31:CQ31"/>
    <mergeCell ref="CR31:CX31"/>
    <mergeCell ref="CY31:DE31"/>
    <mergeCell ref="DF31:DL31"/>
    <mergeCell ref="DM31:DS31"/>
    <mergeCell ref="AR31:AW31"/>
    <mergeCell ref="AX31:BD31"/>
    <mergeCell ref="BE31:BK31"/>
    <mergeCell ref="BL31:BR31"/>
    <mergeCell ref="BS31:BX31"/>
    <mergeCell ref="BY31:CD31"/>
    <mergeCell ref="CK32:CQ32"/>
    <mergeCell ref="CR32:CX32"/>
    <mergeCell ref="CY32:DE32"/>
    <mergeCell ref="DF32:DL32"/>
    <mergeCell ref="DM32:DS32"/>
    <mergeCell ref="A33:C33"/>
    <mergeCell ref="D33:N33"/>
    <mergeCell ref="O33:Y33"/>
    <mergeCell ref="Z33:AJ33"/>
    <mergeCell ref="AK33:AQ33"/>
    <mergeCell ref="AX32:BD32"/>
    <mergeCell ref="BE32:BK32"/>
    <mergeCell ref="BL32:BR32"/>
    <mergeCell ref="BS32:BX32"/>
    <mergeCell ref="BY32:CD32"/>
    <mergeCell ref="CE32:CJ32"/>
    <mergeCell ref="A32:C32"/>
    <mergeCell ref="D32:N32"/>
    <mergeCell ref="O32:Y32"/>
    <mergeCell ref="Z32:AJ32"/>
    <mergeCell ref="AK32:AQ32"/>
    <mergeCell ref="AR32:AW32"/>
    <mergeCell ref="CE33:CJ33"/>
    <mergeCell ref="CK33:CQ33"/>
    <mergeCell ref="CR33:CX33"/>
    <mergeCell ref="CY33:DE33"/>
    <mergeCell ref="DF33:DL33"/>
    <mergeCell ref="DM33:DS33"/>
    <mergeCell ref="AR33:AW33"/>
    <mergeCell ref="AX33:BD33"/>
    <mergeCell ref="BE33:BK33"/>
    <mergeCell ref="BL33:BR33"/>
    <mergeCell ref="BS33:BX33"/>
    <mergeCell ref="BY33:CD33"/>
    <mergeCell ref="CK34:CQ34"/>
    <mergeCell ref="CR34:CX34"/>
    <mergeCell ref="CY34:DE34"/>
    <mergeCell ref="DF34:DL34"/>
    <mergeCell ref="DM34:DS34"/>
    <mergeCell ref="A35:C35"/>
    <mergeCell ref="D35:N35"/>
    <mergeCell ref="O35:Y35"/>
    <mergeCell ref="Z35:AJ35"/>
    <mergeCell ref="AK35:AQ35"/>
    <mergeCell ref="AX34:BD34"/>
    <mergeCell ref="BE34:BK34"/>
    <mergeCell ref="BL34:BR34"/>
    <mergeCell ref="BS34:BX34"/>
    <mergeCell ref="BY34:CD34"/>
    <mergeCell ref="CE34:CJ34"/>
    <mergeCell ref="A34:C34"/>
    <mergeCell ref="D34:N34"/>
    <mergeCell ref="O34:Y34"/>
    <mergeCell ref="Z34:AJ34"/>
    <mergeCell ref="AK34:AQ34"/>
    <mergeCell ref="AR34:AW34"/>
    <mergeCell ref="CY35:DE35"/>
    <mergeCell ref="DF35:DL35"/>
    <mergeCell ref="DM35:DS35"/>
    <mergeCell ref="AR35:AW35"/>
    <mergeCell ref="AX35:BD35"/>
    <mergeCell ref="BE35:BK35"/>
    <mergeCell ref="BL35:BR35"/>
    <mergeCell ref="BS35:BX35"/>
    <mergeCell ref="BY35:CD35"/>
    <mergeCell ref="V39:AX39"/>
    <mergeCell ref="AY39:CD39"/>
    <mergeCell ref="CE39:CW39"/>
    <mergeCell ref="V40:AX40"/>
    <mergeCell ref="AY40:CD40"/>
    <mergeCell ref="CE40:CW40"/>
    <mergeCell ref="CE35:CJ35"/>
    <mergeCell ref="CK35:CQ35"/>
    <mergeCell ref="CR35:CX35"/>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I53"/>
  <sheetViews>
    <sheetView workbookViewId="0">
      <selection activeCell="J16" sqref="J16"/>
    </sheetView>
  </sheetViews>
  <sheetFormatPr defaultRowHeight="15"/>
  <cols>
    <col min="1" max="1" width="36" customWidth="1"/>
    <col min="2" max="2" width="18.85546875" customWidth="1"/>
    <col min="3" max="3" width="10.28515625" customWidth="1"/>
    <col min="7" max="7" width="4.85546875" customWidth="1"/>
    <col min="8" max="8" width="8.140625" customWidth="1"/>
    <col min="9" max="9" width="9.140625" hidden="1" customWidth="1"/>
    <col min="257" max="257" width="36" customWidth="1"/>
    <col min="258" max="258" width="18.85546875" customWidth="1"/>
    <col min="259" max="259" width="10.28515625" customWidth="1"/>
    <col min="263" max="263" width="4.85546875" customWidth="1"/>
    <col min="264" max="264" width="8.140625" customWidth="1"/>
    <col min="265" max="265" width="0" hidden="1" customWidth="1"/>
    <col min="513" max="513" width="36" customWidth="1"/>
    <col min="514" max="514" width="18.85546875" customWidth="1"/>
    <col min="515" max="515" width="10.28515625" customWidth="1"/>
    <col min="519" max="519" width="4.85546875" customWidth="1"/>
    <col min="520" max="520" width="8.140625" customWidth="1"/>
    <col min="521" max="521" width="0" hidden="1" customWidth="1"/>
    <col min="769" max="769" width="36" customWidth="1"/>
    <col min="770" max="770" width="18.85546875" customWidth="1"/>
    <col min="771" max="771" width="10.28515625" customWidth="1"/>
    <col min="775" max="775" width="4.85546875" customWidth="1"/>
    <col min="776" max="776" width="8.140625" customWidth="1"/>
    <col min="777" max="777" width="0" hidden="1" customWidth="1"/>
    <col min="1025" max="1025" width="36" customWidth="1"/>
    <col min="1026" max="1026" width="18.85546875" customWidth="1"/>
    <col min="1027" max="1027" width="10.28515625" customWidth="1"/>
    <col min="1031" max="1031" width="4.85546875" customWidth="1"/>
    <col min="1032" max="1032" width="8.140625" customWidth="1"/>
    <col min="1033" max="1033" width="0" hidden="1" customWidth="1"/>
    <col min="1281" max="1281" width="36" customWidth="1"/>
    <col min="1282" max="1282" width="18.85546875" customWidth="1"/>
    <col min="1283" max="1283" width="10.28515625" customWidth="1"/>
    <col min="1287" max="1287" width="4.85546875" customWidth="1"/>
    <col min="1288" max="1288" width="8.140625" customWidth="1"/>
    <col min="1289" max="1289" width="0" hidden="1" customWidth="1"/>
    <col min="1537" max="1537" width="36" customWidth="1"/>
    <col min="1538" max="1538" width="18.85546875" customWidth="1"/>
    <col min="1539" max="1539" width="10.28515625" customWidth="1"/>
    <col min="1543" max="1543" width="4.85546875" customWidth="1"/>
    <col min="1544" max="1544" width="8.140625" customWidth="1"/>
    <col min="1545" max="1545" width="0" hidden="1" customWidth="1"/>
    <col min="1793" max="1793" width="36" customWidth="1"/>
    <col min="1794" max="1794" width="18.85546875" customWidth="1"/>
    <col min="1795" max="1795" width="10.28515625" customWidth="1"/>
    <col min="1799" max="1799" width="4.85546875" customWidth="1"/>
    <col min="1800" max="1800" width="8.140625" customWidth="1"/>
    <col min="1801" max="1801" width="0" hidden="1" customWidth="1"/>
    <col min="2049" max="2049" width="36" customWidth="1"/>
    <col min="2050" max="2050" width="18.85546875" customWidth="1"/>
    <col min="2051" max="2051" width="10.28515625" customWidth="1"/>
    <col min="2055" max="2055" width="4.85546875" customWidth="1"/>
    <col min="2056" max="2056" width="8.140625" customWidth="1"/>
    <col min="2057" max="2057" width="0" hidden="1" customWidth="1"/>
    <col min="2305" max="2305" width="36" customWidth="1"/>
    <col min="2306" max="2306" width="18.85546875" customWidth="1"/>
    <col min="2307" max="2307" width="10.28515625" customWidth="1"/>
    <col min="2311" max="2311" width="4.85546875" customWidth="1"/>
    <col min="2312" max="2312" width="8.140625" customWidth="1"/>
    <col min="2313" max="2313" width="0" hidden="1" customWidth="1"/>
    <col min="2561" max="2561" width="36" customWidth="1"/>
    <col min="2562" max="2562" width="18.85546875" customWidth="1"/>
    <col min="2563" max="2563" width="10.28515625" customWidth="1"/>
    <col min="2567" max="2567" width="4.85546875" customWidth="1"/>
    <col min="2568" max="2568" width="8.140625" customWidth="1"/>
    <col min="2569" max="2569" width="0" hidden="1" customWidth="1"/>
    <col min="2817" max="2817" width="36" customWidth="1"/>
    <col min="2818" max="2818" width="18.85546875" customWidth="1"/>
    <col min="2819" max="2819" width="10.28515625" customWidth="1"/>
    <col min="2823" max="2823" width="4.85546875" customWidth="1"/>
    <col min="2824" max="2824" width="8.140625" customWidth="1"/>
    <col min="2825" max="2825" width="0" hidden="1" customWidth="1"/>
    <col min="3073" max="3073" width="36" customWidth="1"/>
    <col min="3074" max="3074" width="18.85546875" customWidth="1"/>
    <col min="3075" max="3075" width="10.28515625" customWidth="1"/>
    <col min="3079" max="3079" width="4.85546875" customWidth="1"/>
    <col min="3080" max="3080" width="8.140625" customWidth="1"/>
    <col min="3081" max="3081" width="0" hidden="1" customWidth="1"/>
    <col min="3329" max="3329" width="36" customWidth="1"/>
    <col min="3330" max="3330" width="18.85546875" customWidth="1"/>
    <col min="3331" max="3331" width="10.28515625" customWidth="1"/>
    <col min="3335" max="3335" width="4.85546875" customWidth="1"/>
    <col min="3336" max="3336" width="8.140625" customWidth="1"/>
    <col min="3337" max="3337" width="0" hidden="1" customWidth="1"/>
    <col min="3585" max="3585" width="36" customWidth="1"/>
    <col min="3586" max="3586" width="18.85546875" customWidth="1"/>
    <col min="3587" max="3587" width="10.28515625" customWidth="1"/>
    <col min="3591" max="3591" width="4.85546875" customWidth="1"/>
    <col min="3592" max="3592" width="8.140625" customWidth="1"/>
    <col min="3593" max="3593" width="0" hidden="1" customWidth="1"/>
    <col min="3841" max="3841" width="36" customWidth="1"/>
    <col min="3842" max="3842" width="18.85546875" customWidth="1"/>
    <col min="3843" max="3843" width="10.28515625" customWidth="1"/>
    <col min="3847" max="3847" width="4.85546875" customWidth="1"/>
    <col min="3848" max="3848" width="8.140625" customWidth="1"/>
    <col min="3849" max="3849" width="0" hidden="1" customWidth="1"/>
    <col min="4097" max="4097" width="36" customWidth="1"/>
    <col min="4098" max="4098" width="18.85546875" customWidth="1"/>
    <col min="4099" max="4099" width="10.28515625" customWidth="1"/>
    <col min="4103" max="4103" width="4.85546875" customWidth="1"/>
    <col min="4104" max="4104" width="8.140625" customWidth="1"/>
    <col min="4105" max="4105" width="0" hidden="1" customWidth="1"/>
    <col min="4353" max="4353" width="36" customWidth="1"/>
    <col min="4354" max="4354" width="18.85546875" customWidth="1"/>
    <col min="4355" max="4355" width="10.28515625" customWidth="1"/>
    <col min="4359" max="4359" width="4.85546875" customWidth="1"/>
    <col min="4360" max="4360" width="8.140625" customWidth="1"/>
    <col min="4361" max="4361" width="0" hidden="1" customWidth="1"/>
    <col min="4609" max="4609" width="36" customWidth="1"/>
    <col min="4610" max="4610" width="18.85546875" customWidth="1"/>
    <col min="4611" max="4611" width="10.28515625" customWidth="1"/>
    <col min="4615" max="4615" width="4.85546875" customWidth="1"/>
    <col min="4616" max="4616" width="8.140625" customWidth="1"/>
    <col min="4617" max="4617" width="0" hidden="1" customWidth="1"/>
    <col min="4865" max="4865" width="36" customWidth="1"/>
    <col min="4866" max="4866" width="18.85546875" customWidth="1"/>
    <col min="4867" max="4867" width="10.28515625" customWidth="1"/>
    <col min="4871" max="4871" width="4.85546875" customWidth="1"/>
    <col min="4872" max="4872" width="8.140625" customWidth="1"/>
    <col min="4873" max="4873" width="0" hidden="1" customWidth="1"/>
    <col min="5121" max="5121" width="36" customWidth="1"/>
    <col min="5122" max="5122" width="18.85546875" customWidth="1"/>
    <col min="5123" max="5123" width="10.28515625" customWidth="1"/>
    <col min="5127" max="5127" width="4.85546875" customWidth="1"/>
    <col min="5128" max="5128" width="8.140625" customWidth="1"/>
    <col min="5129" max="5129" width="0" hidden="1" customWidth="1"/>
    <col min="5377" max="5377" width="36" customWidth="1"/>
    <col min="5378" max="5378" width="18.85546875" customWidth="1"/>
    <col min="5379" max="5379" width="10.28515625" customWidth="1"/>
    <col min="5383" max="5383" width="4.85546875" customWidth="1"/>
    <col min="5384" max="5384" width="8.140625" customWidth="1"/>
    <col min="5385" max="5385" width="0" hidden="1" customWidth="1"/>
    <col min="5633" max="5633" width="36" customWidth="1"/>
    <col min="5634" max="5634" width="18.85546875" customWidth="1"/>
    <col min="5635" max="5635" width="10.28515625" customWidth="1"/>
    <col min="5639" max="5639" width="4.85546875" customWidth="1"/>
    <col min="5640" max="5640" width="8.140625" customWidth="1"/>
    <col min="5641" max="5641" width="0" hidden="1" customWidth="1"/>
    <col min="5889" max="5889" width="36" customWidth="1"/>
    <col min="5890" max="5890" width="18.85546875" customWidth="1"/>
    <col min="5891" max="5891" width="10.28515625" customWidth="1"/>
    <col min="5895" max="5895" width="4.85546875" customWidth="1"/>
    <col min="5896" max="5896" width="8.140625" customWidth="1"/>
    <col min="5897" max="5897" width="0" hidden="1" customWidth="1"/>
    <col min="6145" max="6145" width="36" customWidth="1"/>
    <col min="6146" max="6146" width="18.85546875" customWidth="1"/>
    <col min="6147" max="6147" width="10.28515625" customWidth="1"/>
    <col min="6151" max="6151" width="4.85546875" customWidth="1"/>
    <col min="6152" max="6152" width="8.140625" customWidth="1"/>
    <col min="6153" max="6153" width="0" hidden="1" customWidth="1"/>
    <col min="6401" max="6401" width="36" customWidth="1"/>
    <col min="6402" max="6402" width="18.85546875" customWidth="1"/>
    <col min="6403" max="6403" width="10.28515625" customWidth="1"/>
    <col min="6407" max="6407" width="4.85546875" customWidth="1"/>
    <col min="6408" max="6408" width="8.140625" customWidth="1"/>
    <col min="6409" max="6409" width="0" hidden="1" customWidth="1"/>
    <col min="6657" max="6657" width="36" customWidth="1"/>
    <col min="6658" max="6658" width="18.85546875" customWidth="1"/>
    <col min="6659" max="6659" width="10.28515625" customWidth="1"/>
    <col min="6663" max="6663" width="4.85546875" customWidth="1"/>
    <col min="6664" max="6664" width="8.140625" customWidth="1"/>
    <col min="6665" max="6665" width="0" hidden="1" customWidth="1"/>
    <col min="6913" max="6913" width="36" customWidth="1"/>
    <col min="6914" max="6914" width="18.85546875" customWidth="1"/>
    <col min="6915" max="6915" width="10.28515625" customWidth="1"/>
    <col min="6919" max="6919" width="4.85546875" customWidth="1"/>
    <col min="6920" max="6920" width="8.140625" customWidth="1"/>
    <col min="6921" max="6921" width="0" hidden="1" customWidth="1"/>
    <col min="7169" max="7169" width="36" customWidth="1"/>
    <col min="7170" max="7170" width="18.85546875" customWidth="1"/>
    <col min="7171" max="7171" width="10.28515625" customWidth="1"/>
    <col min="7175" max="7175" width="4.85546875" customWidth="1"/>
    <col min="7176" max="7176" width="8.140625" customWidth="1"/>
    <col min="7177" max="7177" width="0" hidden="1" customWidth="1"/>
    <col min="7425" max="7425" width="36" customWidth="1"/>
    <col min="7426" max="7426" width="18.85546875" customWidth="1"/>
    <col min="7427" max="7427" width="10.28515625" customWidth="1"/>
    <col min="7431" max="7431" width="4.85546875" customWidth="1"/>
    <col min="7432" max="7432" width="8.140625" customWidth="1"/>
    <col min="7433" max="7433" width="0" hidden="1" customWidth="1"/>
    <col min="7681" max="7681" width="36" customWidth="1"/>
    <col min="7682" max="7682" width="18.85546875" customWidth="1"/>
    <col min="7683" max="7683" width="10.28515625" customWidth="1"/>
    <col min="7687" max="7687" width="4.85546875" customWidth="1"/>
    <col min="7688" max="7688" width="8.140625" customWidth="1"/>
    <col min="7689" max="7689" width="0" hidden="1" customWidth="1"/>
    <col min="7937" max="7937" width="36" customWidth="1"/>
    <col min="7938" max="7938" width="18.85546875" customWidth="1"/>
    <col min="7939" max="7939" width="10.28515625" customWidth="1"/>
    <col min="7943" max="7943" width="4.85546875" customWidth="1"/>
    <col min="7944" max="7944" width="8.140625" customWidth="1"/>
    <col min="7945" max="7945" width="0" hidden="1" customWidth="1"/>
    <col min="8193" max="8193" width="36" customWidth="1"/>
    <col min="8194" max="8194" width="18.85546875" customWidth="1"/>
    <col min="8195" max="8195" width="10.28515625" customWidth="1"/>
    <col min="8199" max="8199" width="4.85546875" customWidth="1"/>
    <col min="8200" max="8200" width="8.140625" customWidth="1"/>
    <col min="8201" max="8201" width="0" hidden="1" customWidth="1"/>
    <col min="8449" max="8449" width="36" customWidth="1"/>
    <col min="8450" max="8450" width="18.85546875" customWidth="1"/>
    <col min="8451" max="8451" width="10.28515625" customWidth="1"/>
    <col min="8455" max="8455" width="4.85546875" customWidth="1"/>
    <col min="8456" max="8456" width="8.140625" customWidth="1"/>
    <col min="8457" max="8457" width="0" hidden="1" customWidth="1"/>
    <col min="8705" max="8705" width="36" customWidth="1"/>
    <col min="8706" max="8706" width="18.85546875" customWidth="1"/>
    <col min="8707" max="8707" width="10.28515625" customWidth="1"/>
    <col min="8711" max="8711" width="4.85546875" customWidth="1"/>
    <col min="8712" max="8712" width="8.140625" customWidth="1"/>
    <col min="8713" max="8713" width="0" hidden="1" customWidth="1"/>
    <col min="8961" max="8961" width="36" customWidth="1"/>
    <col min="8962" max="8962" width="18.85546875" customWidth="1"/>
    <col min="8963" max="8963" width="10.28515625" customWidth="1"/>
    <col min="8967" max="8967" width="4.85546875" customWidth="1"/>
    <col min="8968" max="8968" width="8.140625" customWidth="1"/>
    <col min="8969" max="8969" width="0" hidden="1" customWidth="1"/>
    <col min="9217" max="9217" width="36" customWidth="1"/>
    <col min="9218" max="9218" width="18.85546875" customWidth="1"/>
    <col min="9219" max="9219" width="10.28515625" customWidth="1"/>
    <col min="9223" max="9223" width="4.85546875" customWidth="1"/>
    <col min="9224" max="9224" width="8.140625" customWidth="1"/>
    <col min="9225" max="9225" width="0" hidden="1" customWidth="1"/>
    <col min="9473" max="9473" width="36" customWidth="1"/>
    <col min="9474" max="9474" width="18.85546875" customWidth="1"/>
    <col min="9475" max="9475" width="10.28515625" customWidth="1"/>
    <col min="9479" max="9479" width="4.85546875" customWidth="1"/>
    <col min="9480" max="9480" width="8.140625" customWidth="1"/>
    <col min="9481" max="9481" width="0" hidden="1" customWidth="1"/>
    <col min="9729" max="9729" width="36" customWidth="1"/>
    <col min="9730" max="9730" width="18.85546875" customWidth="1"/>
    <col min="9731" max="9731" width="10.28515625" customWidth="1"/>
    <col min="9735" max="9735" width="4.85546875" customWidth="1"/>
    <col min="9736" max="9736" width="8.140625" customWidth="1"/>
    <col min="9737" max="9737" width="0" hidden="1" customWidth="1"/>
    <col min="9985" max="9985" width="36" customWidth="1"/>
    <col min="9986" max="9986" width="18.85546875" customWidth="1"/>
    <col min="9987" max="9987" width="10.28515625" customWidth="1"/>
    <col min="9991" max="9991" width="4.85546875" customWidth="1"/>
    <col min="9992" max="9992" width="8.140625" customWidth="1"/>
    <col min="9993" max="9993" width="0" hidden="1" customWidth="1"/>
    <col min="10241" max="10241" width="36" customWidth="1"/>
    <col min="10242" max="10242" width="18.85546875" customWidth="1"/>
    <col min="10243" max="10243" width="10.28515625" customWidth="1"/>
    <col min="10247" max="10247" width="4.85546875" customWidth="1"/>
    <col min="10248" max="10248" width="8.140625" customWidth="1"/>
    <col min="10249" max="10249" width="0" hidden="1" customWidth="1"/>
    <col min="10497" max="10497" width="36" customWidth="1"/>
    <col min="10498" max="10498" width="18.85546875" customWidth="1"/>
    <col min="10499" max="10499" width="10.28515625" customWidth="1"/>
    <col min="10503" max="10503" width="4.85546875" customWidth="1"/>
    <col min="10504" max="10504" width="8.140625" customWidth="1"/>
    <col min="10505" max="10505" width="0" hidden="1" customWidth="1"/>
    <col min="10753" max="10753" width="36" customWidth="1"/>
    <col min="10754" max="10754" width="18.85546875" customWidth="1"/>
    <col min="10755" max="10755" width="10.28515625" customWidth="1"/>
    <col min="10759" max="10759" width="4.85546875" customWidth="1"/>
    <col min="10760" max="10760" width="8.140625" customWidth="1"/>
    <col min="10761" max="10761" width="0" hidden="1" customWidth="1"/>
    <col min="11009" max="11009" width="36" customWidth="1"/>
    <col min="11010" max="11010" width="18.85546875" customWidth="1"/>
    <col min="11011" max="11011" width="10.28515625" customWidth="1"/>
    <col min="11015" max="11015" width="4.85546875" customWidth="1"/>
    <col min="11016" max="11016" width="8.140625" customWidth="1"/>
    <col min="11017" max="11017" width="0" hidden="1" customWidth="1"/>
    <col min="11265" max="11265" width="36" customWidth="1"/>
    <col min="11266" max="11266" width="18.85546875" customWidth="1"/>
    <col min="11267" max="11267" width="10.28515625" customWidth="1"/>
    <col min="11271" max="11271" width="4.85546875" customWidth="1"/>
    <col min="11272" max="11272" width="8.140625" customWidth="1"/>
    <col min="11273" max="11273" width="0" hidden="1" customWidth="1"/>
    <col min="11521" max="11521" width="36" customWidth="1"/>
    <col min="11522" max="11522" width="18.85546875" customWidth="1"/>
    <col min="11523" max="11523" width="10.28515625" customWidth="1"/>
    <col min="11527" max="11527" width="4.85546875" customWidth="1"/>
    <col min="11528" max="11528" width="8.140625" customWidth="1"/>
    <col min="11529" max="11529" width="0" hidden="1" customWidth="1"/>
    <col min="11777" max="11777" width="36" customWidth="1"/>
    <col min="11778" max="11778" width="18.85546875" customWidth="1"/>
    <col min="11779" max="11779" width="10.28515625" customWidth="1"/>
    <col min="11783" max="11783" width="4.85546875" customWidth="1"/>
    <col min="11784" max="11784" width="8.140625" customWidth="1"/>
    <col min="11785" max="11785" width="0" hidden="1" customWidth="1"/>
    <col min="12033" max="12033" width="36" customWidth="1"/>
    <col min="12034" max="12034" width="18.85546875" customWidth="1"/>
    <col min="12035" max="12035" width="10.28515625" customWidth="1"/>
    <col min="12039" max="12039" width="4.85546875" customWidth="1"/>
    <col min="12040" max="12040" width="8.140625" customWidth="1"/>
    <col min="12041" max="12041" width="0" hidden="1" customWidth="1"/>
    <col min="12289" max="12289" width="36" customWidth="1"/>
    <col min="12290" max="12290" width="18.85546875" customWidth="1"/>
    <col min="12291" max="12291" width="10.28515625" customWidth="1"/>
    <col min="12295" max="12295" width="4.85546875" customWidth="1"/>
    <col min="12296" max="12296" width="8.140625" customWidth="1"/>
    <col min="12297" max="12297" width="0" hidden="1" customWidth="1"/>
    <col min="12545" max="12545" width="36" customWidth="1"/>
    <col min="12546" max="12546" width="18.85546875" customWidth="1"/>
    <col min="12547" max="12547" width="10.28515625" customWidth="1"/>
    <col min="12551" max="12551" width="4.85546875" customWidth="1"/>
    <col min="12552" max="12552" width="8.140625" customWidth="1"/>
    <col min="12553" max="12553" width="0" hidden="1" customWidth="1"/>
    <col min="12801" max="12801" width="36" customWidth="1"/>
    <col min="12802" max="12802" width="18.85546875" customWidth="1"/>
    <col min="12803" max="12803" width="10.28515625" customWidth="1"/>
    <col min="12807" max="12807" width="4.85546875" customWidth="1"/>
    <col min="12808" max="12808" width="8.140625" customWidth="1"/>
    <col min="12809" max="12809" width="0" hidden="1" customWidth="1"/>
    <col min="13057" max="13057" width="36" customWidth="1"/>
    <col min="13058" max="13058" width="18.85546875" customWidth="1"/>
    <col min="13059" max="13059" width="10.28515625" customWidth="1"/>
    <col min="13063" max="13063" width="4.85546875" customWidth="1"/>
    <col min="13064" max="13064" width="8.140625" customWidth="1"/>
    <col min="13065" max="13065" width="0" hidden="1" customWidth="1"/>
    <col min="13313" max="13313" width="36" customWidth="1"/>
    <col min="13314" max="13314" width="18.85546875" customWidth="1"/>
    <col min="13315" max="13315" width="10.28515625" customWidth="1"/>
    <col min="13319" max="13319" width="4.85546875" customWidth="1"/>
    <col min="13320" max="13320" width="8.140625" customWidth="1"/>
    <col min="13321" max="13321" width="0" hidden="1" customWidth="1"/>
    <col min="13569" max="13569" width="36" customWidth="1"/>
    <col min="13570" max="13570" width="18.85546875" customWidth="1"/>
    <col min="13571" max="13571" width="10.28515625" customWidth="1"/>
    <col min="13575" max="13575" width="4.85546875" customWidth="1"/>
    <col min="13576" max="13576" width="8.140625" customWidth="1"/>
    <col min="13577" max="13577" width="0" hidden="1" customWidth="1"/>
    <col min="13825" max="13825" width="36" customWidth="1"/>
    <col min="13826" max="13826" width="18.85546875" customWidth="1"/>
    <col min="13827" max="13827" width="10.28515625" customWidth="1"/>
    <col min="13831" max="13831" width="4.85546875" customWidth="1"/>
    <col min="13832" max="13832" width="8.140625" customWidth="1"/>
    <col min="13833" max="13833" width="0" hidden="1" customWidth="1"/>
    <col min="14081" max="14081" width="36" customWidth="1"/>
    <col min="14082" max="14082" width="18.85546875" customWidth="1"/>
    <col min="14083" max="14083" width="10.28515625" customWidth="1"/>
    <col min="14087" max="14087" width="4.85546875" customWidth="1"/>
    <col min="14088" max="14088" width="8.140625" customWidth="1"/>
    <col min="14089" max="14089" width="0" hidden="1" customWidth="1"/>
    <col min="14337" max="14337" width="36" customWidth="1"/>
    <col min="14338" max="14338" width="18.85546875" customWidth="1"/>
    <col min="14339" max="14339" width="10.28515625" customWidth="1"/>
    <col min="14343" max="14343" width="4.85546875" customWidth="1"/>
    <col min="14344" max="14344" width="8.140625" customWidth="1"/>
    <col min="14345" max="14345" width="0" hidden="1" customWidth="1"/>
    <col min="14593" max="14593" width="36" customWidth="1"/>
    <col min="14594" max="14594" width="18.85546875" customWidth="1"/>
    <col min="14595" max="14595" width="10.28515625" customWidth="1"/>
    <col min="14599" max="14599" width="4.85546875" customWidth="1"/>
    <col min="14600" max="14600" width="8.140625" customWidth="1"/>
    <col min="14601" max="14601" width="0" hidden="1" customWidth="1"/>
    <col min="14849" max="14849" width="36" customWidth="1"/>
    <col min="14850" max="14850" width="18.85546875" customWidth="1"/>
    <col min="14851" max="14851" width="10.28515625" customWidth="1"/>
    <col min="14855" max="14855" width="4.85546875" customWidth="1"/>
    <col min="14856" max="14856" width="8.140625" customWidth="1"/>
    <col min="14857" max="14857" width="0" hidden="1" customWidth="1"/>
    <col min="15105" max="15105" width="36" customWidth="1"/>
    <col min="15106" max="15106" width="18.85546875" customWidth="1"/>
    <col min="15107" max="15107" width="10.28515625" customWidth="1"/>
    <col min="15111" max="15111" width="4.85546875" customWidth="1"/>
    <col min="15112" max="15112" width="8.140625" customWidth="1"/>
    <col min="15113" max="15113" width="0" hidden="1" customWidth="1"/>
    <col min="15361" max="15361" width="36" customWidth="1"/>
    <col min="15362" max="15362" width="18.85546875" customWidth="1"/>
    <col min="15363" max="15363" width="10.28515625" customWidth="1"/>
    <col min="15367" max="15367" width="4.85546875" customWidth="1"/>
    <col min="15368" max="15368" width="8.140625" customWidth="1"/>
    <col min="15369" max="15369" width="0" hidden="1" customWidth="1"/>
    <col min="15617" max="15617" width="36" customWidth="1"/>
    <col min="15618" max="15618" width="18.85546875" customWidth="1"/>
    <col min="15619" max="15619" width="10.28515625" customWidth="1"/>
    <col min="15623" max="15623" width="4.85546875" customWidth="1"/>
    <col min="15624" max="15624" width="8.140625" customWidth="1"/>
    <col min="15625" max="15625" width="0" hidden="1" customWidth="1"/>
    <col min="15873" max="15873" width="36" customWidth="1"/>
    <col min="15874" max="15874" width="18.85546875" customWidth="1"/>
    <col min="15875" max="15875" width="10.28515625" customWidth="1"/>
    <col min="15879" max="15879" width="4.85546875" customWidth="1"/>
    <col min="15880" max="15880" width="8.140625" customWidth="1"/>
    <col min="15881" max="15881" width="0" hidden="1" customWidth="1"/>
    <col min="16129" max="16129" width="36" customWidth="1"/>
    <col min="16130" max="16130" width="18.85546875" customWidth="1"/>
    <col min="16131" max="16131" width="10.28515625" customWidth="1"/>
    <col min="16135" max="16135" width="4.85546875" customWidth="1"/>
    <col min="16136" max="16136" width="8.140625" customWidth="1"/>
    <col min="16137" max="16137" width="0" hidden="1" customWidth="1"/>
  </cols>
  <sheetData>
    <row r="1" spans="1:9">
      <c r="C1" s="212" t="s">
        <v>413</v>
      </c>
      <c r="H1" s="213"/>
    </row>
    <row r="2" spans="1:9">
      <c r="C2" s="212" t="s">
        <v>674</v>
      </c>
      <c r="H2" s="213"/>
    </row>
    <row r="3" spans="1:9">
      <c r="C3" s="212" t="s">
        <v>675</v>
      </c>
      <c r="H3" s="213"/>
    </row>
    <row r="4" spans="1:9">
      <c r="C4" s="212" t="s">
        <v>676</v>
      </c>
      <c r="H4" s="213"/>
    </row>
    <row r="5" spans="1:9">
      <c r="C5" s="212" t="s">
        <v>677</v>
      </c>
      <c r="H5" s="213"/>
    </row>
    <row r="6" spans="1:9">
      <c r="C6" s="212" t="s">
        <v>678</v>
      </c>
      <c r="H6" s="213"/>
    </row>
    <row r="7" spans="1:9">
      <c r="H7" s="213"/>
    </row>
    <row r="8" spans="1:9">
      <c r="C8" s="212" t="s">
        <v>679</v>
      </c>
      <c r="H8" s="213"/>
    </row>
    <row r="9" spans="1:9">
      <c r="H9" s="213"/>
    </row>
    <row r="10" spans="1:9">
      <c r="A10" s="669" t="s">
        <v>680</v>
      </c>
      <c r="B10" s="669"/>
      <c r="C10" s="669"/>
      <c r="D10" s="669"/>
      <c r="E10" s="669"/>
      <c r="F10" s="669"/>
      <c r="H10" s="213"/>
    </row>
    <row r="11" spans="1:9">
      <c r="A11" s="669" t="s">
        <v>681</v>
      </c>
      <c r="B11" s="669"/>
      <c r="C11" s="669"/>
      <c r="D11" s="669"/>
      <c r="E11" s="669"/>
      <c r="F11" s="669"/>
    </row>
    <row r="12" spans="1:9">
      <c r="A12" s="214"/>
      <c r="B12" s="214"/>
      <c r="C12" s="214"/>
      <c r="D12" s="214"/>
      <c r="E12" s="214"/>
      <c r="F12" s="214"/>
    </row>
    <row r="13" spans="1:9">
      <c r="A13" s="670" t="s">
        <v>0</v>
      </c>
      <c r="B13" s="670"/>
      <c r="C13" s="670"/>
      <c r="D13" s="670"/>
      <c r="E13" s="670"/>
      <c r="F13" s="670"/>
    </row>
    <row r="14" spans="1:9">
      <c r="A14" s="671" t="s">
        <v>682</v>
      </c>
      <c r="B14" s="671"/>
      <c r="C14" s="671"/>
      <c r="D14" s="671"/>
      <c r="E14" s="671"/>
      <c r="F14" s="671"/>
    </row>
    <row r="15" spans="1:9">
      <c r="A15" s="672" t="s">
        <v>683</v>
      </c>
      <c r="B15" s="672" t="s">
        <v>261</v>
      </c>
      <c r="C15" s="672"/>
      <c r="D15" s="215" t="s">
        <v>684</v>
      </c>
      <c r="E15" s="672" t="s">
        <v>300</v>
      </c>
      <c r="F15" s="672" t="s">
        <v>685</v>
      </c>
      <c r="G15" s="216"/>
      <c r="H15" s="216"/>
      <c r="I15" s="216"/>
    </row>
    <row r="16" spans="1:9" ht="24">
      <c r="A16" s="672"/>
      <c r="B16" s="215" t="s">
        <v>686</v>
      </c>
      <c r="C16" s="215" t="s">
        <v>687</v>
      </c>
      <c r="D16" s="215" t="s">
        <v>4</v>
      </c>
      <c r="E16" s="672"/>
      <c r="F16" s="672"/>
      <c r="G16" s="216">
        <v>3</v>
      </c>
      <c r="H16" s="216">
        <v>2</v>
      </c>
      <c r="I16" s="216">
        <v>1</v>
      </c>
    </row>
    <row r="17" spans="1:9">
      <c r="A17" s="215">
        <v>1</v>
      </c>
      <c r="B17" s="215">
        <v>2</v>
      </c>
      <c r="C17" s="215">
        <v>3</v>
      </c>
      <c r="D17" s="215">
        <v>4</v>
      </c>
      <c r="E17" s="215">
        <v>5</v>
      </c>
      <c r="F17" s="215">
        <v>6</v>
      </c>
      <c r="G17" s="216"/>
      <c r="H17" s="216"/>
      <c r="I17" s="216"/>
    </row>
    <row r="18" spans="1:9" ht="53.25" customHeight="1">
      <c r="A18" s="217" t="s">
        <v>688</v>
      </c>
      <c r="B18" s="218" t="s">
        <v>48</v>
      </c>
      <c r="C18" s="218" t="s">
        <v>48</v>
      </c>
      <c r="D18" s="218" t="s">
        <v>48</v>
      </c>
      <c r="E18" s="218" t="s">
        <v>48</v>
      </c>
      <c r="F18" s="219">
        <f>AVERAGE(F20,F21)</f>
        <v>2</v>
      </c>
      <c r="G18" s="216"/>
      <c r="H18" s="216"/>
      <c r="I18" s="216"/>
    </row>
    <row r="19" spans="1:9" ht="19.5" customHeight="1">
      <c r="A19" s="220" t="s">
        <v>318</v>
      </c>
      <c r="B19" s="221"/>
      <c r="C19" s="221"/>
      <c r="D19" s="221"/>
      <c r="E19" s="221"/>
      <c r="F19" s="221"/>
      <c r="G19" s="216"/>
      <c r="H19" s="216"/>
      <c r="I19" s="216"/>
    </row>
    <row r="20" spans="1:9" ht="66" customHeight="1">
      <c r="A20" s="220" t="s">
        <v>689</v>
      </c>
      <c r="B20" s="222">
        <v>19</v>
      </c>
      <c r="C20" s="222">
        <v>19</v>
      </c>
      <c r="D20" s="223">
        <v>100</v>
      </c>
      <c r="E20" s="222" t="s">
        <v>310</v>
      </c>
      <c r="F20" s="224">
        <f>IF(D20&lt;80,3,IF(D20&gt;120,1,2))</f>
        <v>2</v>
      </c>
      <c r="G20" s="216"/>
      <c r="H20" s="216"/>
      <c r="I20" s="216"/>
    </row>
    <row r="21" spans="1:9" ht="75.75" customHeight="1">
      <c r="A21" s="220" t="s">
        <v>690</v>
      </c>
      <c r="B21" s="222">
        <f>B23+B24+B26+B27</f>
        <v>2</v>
      </c>
      <c r="C21" s="222">
        <f>C23+C24+C26+C27</f>
        <v>2</v>
      </c>
      <c r="D21" s="223">
        <v>100</v>
      </c>
      <c r="E21" s="222" t="s">
        <v>310</v>
      </c>
      <c r="F21" s="224">
        <f>IF(D21&lt;80,3,IF(D21&gt;120,1,2))</f>
        <v>2</v>
      </c>
      <c r="G21" s="216"/>
      <c r="H21" s="216"/>
      <c r="I21" s="216"/>
    </row>
    <row r="22" spans="1:9">
      <c r="A22" s="220" t="s">
        <v>691</v>
      </c>
      <c r="B22" s="222"/>
      <c r="C22" s="222"/>
      <c r="D22" s="225"/>
      <c r="E22" s="221"/>
      <c r="F22" s="221"/>
      <c r="G22" s="216"/>
      <c r="H22" s="216"/>
      <c r="I22" s="216"/>
    </row>
    <row r="23" spans="1:9" ht="42.75" customHeight="1">
      <c r="A23" s="220" t="s">
        <v>692</v>
      </c>
      <c r="B23" s="222">
        <v>0</v>
      </c>
      <c r="C23" s="222">
        <v>0</v>
      </c>
      <c r="D23" s="223">
        <v>100</v>
      </c>
      <c r="E23" s="222" t="s">
        <v>48</v>
      </c>
      <c r="F23" s="224">
        <f>IF(D23&lt;80,3,IF(D23&gt;120,1,2))</f>
        <v>2</v>
      </c>
      <c r="G23" s="216"/>
      <c r="H23" s="216"/>
      <c r="I23" s="216"/>
    </row>
    <row r="24" spans="1:9" ht="42" customHeight="1">
      <c r="A24" s="220" t="s">
        <v>693</v>
      </c>
      <c r="B24" s="665">
        <v>1</v>
      </c>
      <c r="C24" s="665">
        <v>1</v>
      </c>
      <c r="D24" s="223">
        <v>100</v>
      </c>
      <c r="E24" s="667" t="s">
        <v>48</v>
      </c>
      <c r="F24" s="224">
        <f>IF(D24&lt;80,3,IF(D24&gt;120,1,2))</f>
        <v>2</v>
      </c>
      <c r="G24" s="216"/>
      <c r="H24" s="216"/>
      <c r="I24" s="216"/>
    </row>
    <row r="25" spans="1:9" ht="16.5" customHeight="1">
      <c r="A25" s="220" t="s">
        <v>694</v>
      </c>
      <c r="B25" s="665"/>
      <c r="C25" s="665"/>
      <c r="D25" s="225"/>
      <c r="E25" s="668"/>
      <c r="F25" s="215"/>
      <c r="G25" s="216"/>
      <c r="H25" s="216"/>
      <c r="I25" s="216"/>
    </row>
    <row r="26" spans="1:9" ht="45.75" customHeight="1">
      <c r="A26" s="220" t="s">
        <v>695</v>
      </c>
      <c r="B26" s="222">
        <v>1</v>
      </c>
      <c r="C26" s="222">
        <v>1</v>
      </c>
      <c r="D26" s="223">
        <v>100</v>
      </c>
      <c r="E26" s="222" t="s">
        <v>48</v>
      </c>
      <c r="F26" s="224">
        <f>IF(D26&lt;80,3,IF(D26&gt;120,1,2))</f>
        <v>2</v>
      </c>
      <c r="G26" s="216"/>
      <c r="H26" s="216"/>
      <c r="I26" s="216"/>
    </row>
    <row r="27" spans="1:9" ht="61.5" customHeight="1">
      <c r="A27" s="220" t="s">
        <v>696</v>
      </c>
      <c r="B27" s="222">
        <v>0</v>
      </c>
      <c r="C27" s="222">
        <v>0</v>
      </c>
      <c r="D27" s="223">
        <v>100</v>
      </c>
      <c r="E27" s="222" t="s">
        <v>48</v>
      </c>
      <c r="F27" s="224">
        <f>IF(D27&lt;80,3,IF(D27&gt;120,1,2))</f>
        <v>2</v>
      </c>
      <c r="G27" s="216"/>
      <c r="H27" s="216"/>
      <c r="I27" s="216"/>
    </row>
    <row r="28" spans="1:9" ht="58.5" customHeight="1">
      <c r="A28" s="217" t="s">
        <v>697</v>
      </c>
      <c r="B28" s="218" t="s">
        <v>48</v>
      </c>
      <c r="C28" s="218" t="s">
        <v>48</v>
      </c>
      <c r="D28" s="218" t="s">
        <v>48</v>
      </c>
      <c r="E28" s="218" t="s">
        <v>48</v>
      </c>
      <c r="F28" s="226">
        <f>AVERAGE(F30,F32,F34)</f>
        <v>2</v>
      </c>
      <c r="G28" s="216"/>
      <c r="H28" s="216"/>
      <c r="I28" s="216"/>
    </row>
    <row r="29" spans="1:9" ht="24" customHeight="1">
      <c r="A29" s="220" t="s">
        <v>318</v>
      </c>
      <c r="B29" s="221"/>
      <c r="C29" s="221"/>
      <c r="D29" s="221"/>
      <c r="E29" s="221"/>
      <c r="F29" s="221"/>
      <c r="G29" s="216"/>
      <c r="H29" s="216"/>
      <c r="I29" s="216"/>
    </row>
    <row r="30" spans="1:9" ht="36" customHeight="1">
      <c r="A30" s="220" t="s">
        <v>698</v>
      </c>
      <c r="B30" s="665">
        <v>1</v>
      </c>
      <c r="C30" s="665">
        <v>1</v>
      </c>
      <c r="D30" s="227">
        <v>100</v>
      </c>
      <c r="E30" s="665" t="s">
        <v>310</v>
      </c>
      <c r="F30" s="228">
        <f>IF(D30&lt;80,3,IF(D30&gt;120,1,2))</f>
        <v>2</v>
      </c>
      <c r="G30" s="216"/>
      <c r="H30" s="216"/>
      <c r="I30" s="216"/>
    </row>
    <row r="31" spans="1:9" ht="16.5" customHeight="1">
      <c r="A31" s="220" t="s">
        <v>699</v>
      </c>
      <c r="B31" s="665"/>
      <c r="C31" s="665"/>
      <c r="D31" s="229"/>
      <c r="E31" s="665"/>
      <c r="F31" s="230"/>
      <c r="G31" s="216"/>
      <c r="H31" s="216"/>
      <c r="I31" s="216"/>
    </row>
    <row r="32" spans="1:9" ht="53.25" customHeight="1">
      <c r="A32" s="220" t="s">
        <v>700</v>
      </c>
      <c r="B32" s="665">
        <v>0</v>
      </c>
      <c r="C32" s="665">
        <v>0</v>
      </c>
      <c r="D32" s="231">
        <v>100</v>
      </c>
      <c r="E32" s="666" t="s">
        <v>310</v>
      </c>
      <c r="F32" s="228">
        <f>IF(D32&lt;80,3,IF(D32&gt;120,1,2))</f>
        <v>2</v>
      </c>
      <c r="G32" s="216"/>
      <c r="H32" s="216"/>
      <c r="I32" s="216"/>
    </row>
    <row r="33" spans="1:9" ht="17.25" customHeight="1">
      <c r="A33" s="220" t="s">
        <v>699</v>
      </c>
      <c r="B33" s="665"/>
      <c r="C33" s="665"/>
      <c r="D33" s="232"/>
      <c r="E33" s="666"/>
      <c r="F33" s="233"/>
      <c r="G33" s="216"/>
      <c r="H33" s="216"/>
      <c r="I33" s="216"/>
    </row>
    <row r="34" spans="1:9" ht="48" customHeight="1">
      <c r="A34" s="220" t="s">
        <v>701</v>
      </c>
      <c r="B34" s="665">
        <v>0</v>
      </c>
      <c r="C34" s="665">
        <v>0</v>
      </c>
      <c r="D34" s="231">
        <v>100</v>
      </c>
      <c r="E34" s="666" t="s">
        <v>310</v>
      </c>
      <c r="F34" s="228">
        <f>IF(D34&lt;80,3,IF(D34&gt;120,1,2))</f>
        <v>2</v>
      </c>
      <c r="G34" s="216"/>
      <c r="H34" s="216"/>
      <c r="I34" s="216"/>
    </row>
    <row r="35" spans="1:9" ht="18.75" customHeight="1">
      <c r="A35" s="220" t="s">
        <v>699</v>
      </c>
      <c r="B35" s="665"/>
      <c r="C35" s="665"/>
      <c r="D35" s="232"/>
      <c r="E35" s="666"/>
      <c r="F35" s="233"/>
      <c r="G35" s="216"/>
      <c r="H35" s="216"/>
      <c r="I35" s="216"/>
    </row>
    <row r="36" spans="1:9" ht="58.5" customHeight="1">
      <c r="A36" s="217" t="s">
        <v>702</v>
      </c>
      <c r="B36" s="664">
        <v>1</v>
      </c>
      <c r="C36" s="664">
        <v>1</v>
      </c>
      <c r="D36" s="234">
        <v>100</v>
      </c>
      <c r="E36" s="664" t="s">
        <v>310</v>
      </c>
      <c r="F36" s="235">
        <f>IF(D36&lt;80,3,IF(D36&gt;120,1,2))</f>
        <v>2</v>
      </c>
      <c r="G36" s="216"/>
      <c r="H36" s="216"/>
      <c r="I36" s="216"/>
    </row>
    <row r="37" spans="1:9" ht="11.25" customHeight="1">
      <c r="A37" s="217" t="s">
        <v>699</v>
      </c>
      <c r="B37" s="664"/>
      <c r="C37" s="664"/>
      <c r="D37" s="236"/>
      <c r="E37" s="664"/>
      <c r="F37" s="237"/>
      <c r="G37" s="216"/>
      <c r="H37" s="216"/>
      <c r="I37" s="216"/>
    </row>
    <row r="38" spans="1:9" ht="64.5" customHeight="1">
      <c r="A38" s="217" t="s">
        <v>703</v>
      </c>
      <c r="B38" s="664">
        <v>1</v>
      </c>
      <c r="C38" s="664">
        <v>1</v>
      </c>
      <c r="D38" s="234">
        <v>100</v>
      </c>
      <c r="E38" s="664" t="s">
        <v>310</v>
      </c>
      <c r="F38" s="235">
        <f>IF(D38&lt;80,3,IF(D38&gt;120,1,2))</f>
        <v>2</v>
      </c>
      <c r="G38" s="216"/>
      <c r="H38" s="216"/>
      <c r="I38" s="216"/>
    </row>
    <row r="39" spans="1:9" ht="17.25" customHeight="1">
      <c r="A39" s="217" t="s">
        <v>704</v>
      </c>
      <c r="B39" s="664"/>
      <c r="C39" s="664"/>
      <c r="D39" s="238"/>
      <c r="E39" s="664"/>
      <c r="F39" s="237"/>
      <c r="G39" s="216"/>
      <c r="H39" s="216"/>
      <c r="I39" s="216"/>
    </row>
    <row r="40" spans="1:9" ht="60" customHeight="1">
      <c r="A40" s="217" t="s">
        <v>705</v>
      </c>
      <c r="B40" s="218">
        <f>B41</f>
        <v>0</v>
      </c>
      <c r="C40" s="218">
        <f>C41</f>
        <v>0</v>
      </c>
      <c r="D40" s="239">
        <v>100</v>
      </c>
      <c r="E40" s="218" t="s">
        <v>320</v>
      </c>
      <c r="F40" s="235">
        <f>IF(D40&lt;80,1,IF(D40&gt;120,3,2))</f>
        <v>2</v>
      </c>
      <c r="G40" s="216"/>
      <c r="H40" s="216"/>
      <c r="I40" s="216"/>
    </row>
    <row r="41" spans="1:9" ht="93.75" customHeight="1">
      <c r="A41" s="220" t="s">
        <v>706</v>
      </c>
      <c r="B41" s="222">
        <v>0</v>
      </c>
      <c r="C41" s="222">
        <v>0</v>
      </c>
      <c r="D41" s="240">
        <v>100</v>
      </c>
      <c r="E41" s="222"/>
      <c r="F41" s="241">
        <f>IF(D41&lt;80,1,IF(D41&gt;120,3,2))</f>
        <v>2</v>
      </c>
      <c r="G41" s="216"/>
      <c r="H41" s="216"/>
      <c r="I41" s="216"/>
    </row>
    <row r="42" spans="1:9" ht="72" customHeight="1">
      <c r="A42" s="217" t="s">
        <v>707</v>
      </c>
      <c r="B42" s="218" t="s">
        <v>48</v>
      </c>
      <c r="C42" s="218" t="s">
        <v>48</v>
      </c>
      <c r="D42" s="218" t="s">
        <v>48</v>
      </c>
      <c r="E42" s="218" t="s">
        <v>48</v>
      </c>
      <c r="F42" s="226">
        <f>AVERAGE(F44,F45)</f>
        <v>2</v>
      </c>
      <c r="G42" s="216"/>
      <c r="H42" s="216"/>
      <c r="I42" s="216"/>
    </row>
    <row r="43" spans="1:9" ht="22.5" customHeight="1">
      <c r="A43" s="220" t="s">
        <v>318</v>
      </c>
      <c r="B43" s="221"/>
      <c r="C43" s="221"/>
      <c r="D43" s="221"/>
      <c r="E43" s="221"/>
      <c r="F43" s="221"/>
      <c r="G43" s="216"/>
      <c r="H43" s="216"/>
      <c r="I43" s="216"/>
    </row>
    <row r="44" spans="1:9" ht="80.25" customHeight="1">
      <c r="A44" s="220" t="s">
        <v>708</v>
      </c>
      <c r="B44" s="222">
        <v>0</v>
      </c>
      <c r="C44" s="222">
        <v>0</v>
      </c>
      <c r="D44" s="231">
        <v>100</v>
      </c>
      <c r="E44" s="222" t="s">
        <v>320</v>
      </c>
      <c r="F44" s="224">
        <f>IF(D44&lt;80,1,IF(D44&gt;120,3,2))</f>
        <v>2</v>
      </c>
      <c r="G44" s="216"/>
      <c r="H44" s="216"/>
      <c r="I44" s="216"/>
    </row>
    <row r="45" spans="1:9" ht="87" customHeight="1">
      <c r="A45" s="220" t="s">
        <v>709</v>
      </c>
      <c r="B45" s="222">
        <v>0</v>
      </c>
      <c r="C45" s="222">
        <v>0</v>
      </c>
      <c r="D45" s="231">
        <v>100</v>
      </c>
      <c r="E45" s="222" t="s">
        <v>320</v>
      </c>
      <c r="F45" s="224">
        <f>IF(D45&lt;80,1,IF(D45&gt;120,3,2))</f>
        <v>2</v>
      </c>
      <c r="G45" s="216"/>
      <c r="H45" s="216"/>
      <c r="I45" s="216"/>
    </row>
    <row r="46" spans="1:9" ht="19.5" customHeight="1">
      <c r="A46" s="242" t="s">
        <v>710</v>
      </c>
      <c r="B46" s="243" t="s">
        <v>48</v>
      </c>
      <c r="C46" s="243" t="s">
        <v>48</v>
      </c>
      <c r="D46" s="243" t="s">
        <v>48</v>
      </c>
      <c r="E46" s="243" t="s">
        <v>48</v>
      </c>
      <c r="F46" s="244">
        <f>ROUND(AVERAGE(F18,F28,F36,F38,F40,F42),4)</f>
        <v>2</v>
      </c>
      <c r="G46" s="216"/>
      <c r="H46" s="216"/>
      <c r="I46" s="216"/>
    </row>
    <row r="47" spans="1:9">
      <c r="A47" s="214"/>
      <c r="B47" s="214"/>
      <c r="C47" s="214"/>
      <c r="D47" s="214"/>
      <c r="E47" s="214"/>
      <c r="F47" s="214"/>
      <c r="G47" s="216"/>
      <c r="H47" s="216"/>
      <c r="I47" s="216"/>
    </row>
    <row r="48" spans="1:9">
      <c r="A48" s="245" t="s">
        <v>183</v>
      </c>
      <c r="B48" s="662" t="s">
        <v>711</v>
      </c>
      <c r="C48" s="662"/>
      <c r="D48" s="214"/>
      <c r="E48" s="246"/>
      <c r="F48" s="214"/>
      <c r="G48" s="216"/>
      <c r="H48" s="216"/>
      <c r="I48" s="216"/>
    </row>
    <row r="49" spans="1:9">
      <c r="A49" s="247" t="s">
        <v>185</v>
      </c>
      <c r="B49" s="663" t="s">
        <v>712</v>
      </c>
      <c r="C49" s="663"/>
      <c r="D49" s="248"/>
      <c r="E49" s="249" t="s">
        <v>713</v>
      </c>
      <c r="F49" s="248"/>
      <c r="G49" s="250"/>
      <c r="H49" s="250"/>
      <c r="I49" s="250"/>
    </row>
    <row r="50" spans="1:9">
      <c r="A50" s="214"/>
      <c r="B50" s="214"/>
      <c r="C50" s="214"/>
      <c r="D50" s="214"/>
      <c r="E50" s="214"/>
      <c r="F50" s="214"/>
    </row>
    <row r="51" spans="1:9">
      <c r="A51" s="214"/>
      <c r="B51" s="214"/>
      <c r="C51" s="214"/>
      <c r="D51" s="214"/>
      <c r="E51" s="214"/>
      <c r="F51" s="214"/>
    </row>
    <row r="52" spans="1:9">
      <c r="A52" s="214"/>
      <c r="B52" s="214"/>
      <c r="C52" s="214"/>
      <c r="D52" s="214"/>
      <c r="E52" s="214"/>
      <c r="F52" s="214"/>
    </row>
    <row r="53" spans="1:9">
      <c r="A53" s="206" t="s">
        <v>412</v>
      </c>
      <c r="B53" s="214"/>
      <c r="C53" s="214"/>
      <c r="D53" s="214"/>
      <c r="E53" s="214"/>
      <c r="F53" s="214"/>
    </row>
  </sheetData>
  <mergeCells count="28">
    <mergeCell ref="A10:F10"/>
    <mergeCell ref="A11:F11"/>
    <mergeCell ref="A13:F13"/>
    <mergeCell ref="A14:F14"/>
    <mergeCell ref="A15:A16"/>
    <mergeCell ref="B15:C15"/>
    <mergeCell ref="E15:E16"/>
    <mergeCell ref="F15:F16"/>
    <mergeCell ref="B24:B25"/>
    <mergeCell ref="C24:C25"/>
    <mergeCell ref="E24:E25"/>
    <mergeCell ref="B30:B31"/>
    <mergeCell ref="C30:C31"/>
    <mergeCell ref="E30:E31"/>
    <mergeCell ref="B32:B33"/>
    <mergeCell ref="C32:C33"/>
    <mergeCell ref="E32:E33"/>
    <mergeCell ref="B34:B35"/>
    <mergeCell ref="C34:C35"/>
    <mergeCell ref="E34:E35"/>
    <mergeCell ref="B48:C48"/>
    <mergeCell ref="B49:C49"/>
    <mergeCell ref="B36:B37"/>
    <mergeCell ref="C36:C37"/>
    <mergeCell ref="E36:E37"/>
    <mergeCell ref="B38:B39"/>
    <mergeCell ref="C38:C39"/>
    <mergeCell ref="E38:E39"/>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43"/>
  <sheetViews>
    <sheetView topLeftCell="A10" workbookViewId="0">
      <selection activeCell="A15" sqref="A15:A17"/>
    </sheetView>
  </sheetViews>
  <sheetFormatPr defaultRowHeight="15"/>
  <cols>
    <col min="1" max="1" width="26.85546875" customWidth="1"/>
    <col min="5" max="5" width="11.7109375" customWidth="1"/>
    <col min="6" max="6" width="18.28515625" customWidth="1"/>
    <col min="257" max="257" width="26.85546875" customWidth="1"/>
    <col min="261" max="261" width="11.7109375" customWidth="1"/>
    <col min="262" max="262" width="18.28515625" customWidth="1"/>
    <col min="513" max="513" width="26.85546875" customWidth="1"/>
    <col min="517" max="517" width="11.7109375" customWidth="1"/>
    <col min="518" max="518" width="18.28515625" customWidth="1"/>
    <col min="769" max="769" width="26.85546875" customWidth="1"/>
    <col min="773" max="773" width="11.7109375" customWidth="1"/>
    <col min="774" max="774" width="18.28515625" customWidth="1"/>
    <col min="1025" max="1025" width="26.85546875" customWidth="1"/>
    <col min="1029" max="1029" width="11.7109375" customWidth="1"/>
    <col min="1030" max="1030" width="18.28515625" customWidth="1"/>
    <col min="1281" max="1281" width="26.85546875" customWidth="1"/>
    <col min="1285" max="1285" width="11.7109375" customWidth="1"/>
    <col min="1286" max="1286" width="18.28515625" customWidth="1"/>
    <col min="1537" max="1537" width="26.85546875" customWidth="1"/>
    <col min="1541" max="1541" width="11.7109375" customWidth="1"/>
    <col min="1542" max="1542" width="18.28515625" customWidth="1"/>
    <col min="1793" max="1793" width="26.85546875" customWidth="1"/>
    <col min="1797" max="1797" width="11.7109375" customWidth="1"/>
    <col min="1798" max="1798" width="18.28515625" customWidth="1"/>
    <col min="2049" max="2049" width="26.85546875" customWidth="1"/>
    <col min="2053" max="2053" width="11.7109375" customWidth="1"/>
    <col min="2054" max="2054" width="18.28515625" customWidth="1"/>
    <col min="2305" max="2305" width="26.85546875" customWidth="1"/>
    <col min="2309" max="2309" width="11.7109375" customWidth="1"/>
    <col min="2310" max="2310" width="18.28515625" customWidth="1"/>
    <col min="2561" max="2561" width="26.85546875" customWidth="1"/>
    <col min="2565" max="2565" width="11.7109375" customWidth="1"/>
    <col min="2566" max="2566" width="18.28515625" customWidth="1"/>
    <col min="2817" max="2817" width="26.85546875" customWidth="1"/>
    <col min="2821" max="2821" width="11.7109375" customWidth="1"/>
    <col min="2822" max="2822" width="18.28515625" customWidth="1"/>
    <col min="3073" max="3073" width="26.85546875" customWidth="1"/>
    <col min="3077" max="3077" width="11.7109375" customWidth="1"/>
    <col min="3078" max="3078" width="18.28515625" customWidth="1"/>
    <col min="3329" max="3329" width="26.85546875" customWidth="1"/>
    <col min="3333" max="3333" width="11.7109375" customWidth="1"/>
    <col min="3334" max="3334" width="18.28515625" customWidth="1"/>
    <col min="3585" max="3585" width="26.85546875" customWidth="1"/>
    <col min="3589" max="3589" width="11.7109375" customWidth="1"/>
    <col min="3590" max="3590" width="18.28515625" customWidth="1"/>
    <col min="3841" max="3841" width="26.85546875" customWidth="1"/>
    <col min="3845" max="3845" width="11.7109375" customWidth="1"/>
    <col min="3846" max="3846" width="18.28515625" customWidth="1"/>
    <col min="4097" max="4097" width="26.85546875" customWidth="1"/>
    <col min="4101" max="4101" width="11.7109375" customWidth="1"/>
    <col min="4102" max="4102" width="18.28515625" customWidth="1"/>
    <col min="4353" max="4353" width="26.85546875" customWidth="1"/>
    <col min="4357" max="4357" width="11.7109375" customWidth="1"/>
    <col min="4358" max="4358" width="18.28515625" customWidth="1"/>
    <col min="4609" max="4609" width="26.85546875" customWidth="1"/>
    <col min="4613" max="4613" width="11.7109375" customWidth="1"/>
    <col min="4614" max="4614" width="18.28515625" customWidth="1"/>
    <col min="4865" max="4865" width="26.85546875" customWidth="1"/>
    <col min="4869" max="4869" width="11.7109375" customWidth="1"/>
    <col min="4870" max="4870" width="18.28515625" customWidth="1"/>
    <col min="5121" max="5121" width="26.85546875" customWidth="1"/>
    <col min="5125" max="5125" width="11.7109375" customWidth="1"/>
    <col min="5126" max="5126" width="18.28515625" customWidth="1"/>
    <col min="5377" max="5377" width="26.85546875" customWidth="1"/>
    <col min="5381" max="5381" width="11.7109375" customWidth="1"/>
    <col min="5382" max="5382" width="18.28515625" customWidth="1"/>
    <col min="5633" max="5633" width="26.85546875" customWidth="1"/>
    <col min="5637" max="5637" width="11.7109375" customWidth="1"/>
    <col min="5638" max="5638" width="18.28515625" customWidth="1"/>
    <col min="5889" max="5889" width="26.85546875" customWidth="1"/>
    <col min="5893" max="5893" width="11.7109375" customWidth="1"/>
    <col min="5894" max="5894" width="18.28515625" customWidth="1"/>
    <col min="6145" max="6145" width="26.85546875" customWidth="1"/>
    <col min="6149" max="6149" width="11.7109375" customWidth="1"/>
    <col min="6150" max="6150" width="18.28515625" customWidth="1"/>
    <col min="6401" max="6401" width="26.85546875" customWidth="1"/>
    <col min="6405" max="6405" width="11.7109375" customWidth="1"/>
    <col min="6406" max="6406" width="18.28515625" customWidth="1"/>
    <col min="6657" max="6657" width="26.85546875" customWidth="1"/>
    <col min="6661" max="6661" width="11.7109375" customWidth="1"/>
    <col min="6662" max="6662" width="18.28515625" customWidth="1"/>
    <col min="6913" max="6913" width="26.85546875" customWidth="1"/>
    <col min="6917" max="6917" width="11.7109375" customWidth="1"/>
    <col min="6918" max="6918" width="18.28515625" customWidth="1"/>
    <col min="7169" max="7169" width="26.85546875" customWidth="1"/>
    <col min="7173" max="7173" width="11.7109375" customWidth="1"/>
    <col min="7174" max="7174" width="18.28515625" customWidth="1"/>
    <col min="7425" max="7425" width="26.85546875" customWidth="1"/>
    <col min="7429" max="7429" width="11.7109375" customWidth="1"/>
    <col min="7430" max="7430" width="18.28515625" customWidth="1"/>
    <col min="7681" max="7681" width="26.85546875" customWidth="1"/>
    <col min="7685" max="7685" width="11.7109375" customWidth="1"/>
    <col min="7686" max="7686" width="18.28515625" customWidth="1"/>
    <col min="7937" max="7937" width="26.85546875" customWidth="1"/>
    <col min="7941" max="7941" width="11.7109375" customWidth="1"/>
    <col min="7942" max="7942" width="18.28515625" customWidth="1"/>
    <col min="8193" max="8193" width="26.85546875" customWidth="1"/>
    <col min="8197" max="8197" width="11.7109375" customWidth="1"/>
    <col min="8198" max="8198" width="18.28515625" customWidth="1"/>
    <col min="8449" max="8449" width="26.85546875" customWidth="1"/>
    <col min="8453" max="8453" width="11.7109375" customWidth="1"/>
    <col min="8454" max="8454" width="18.28515625" customWidth="1"/>
    <col min="8705" max="8705" width="26.85546875" customWidth="1"/>
    <col min="8709" max="8709" width="11.7109375" customWidth="1"/>
    <col min="8710" max="8710" width="18.28515625" customWidth="1"/>
    <col min="8961" max="8961" width="26.85546875" customWidth="1"/>
    <col min="8965" max="8965" width="11.7109375" customWidth="1"/>
    <col min="8966" max="8966" width="18.28515625" customWidth="1"/>
    <col min="9217" max="9217" width="26.85546875" customWidth="1"/>
    <col min="9221" max="9221" width="11.7109375" customWidth="1"/>
    <col min="9222" max="9222" width="18.28515625" customWidth="1"/>
    <col min="9473" max="9473" width="26.85546875" customWidth="1"/>
    <col min="9477" max="9477" width="11.7109375" customWidth="1"/>
    <col min="9478" max="9478" width="18.28515625" customWidth="1"/>
    <col min="9729" max="9729" width="26.85546875" customWidth="1"/>
    <col min="9733" max="9733" width="11.7109375" customWidth="1"/>
    <col min="9734" max="9734" width="18.28515625" customWidth="1"/>
    <col min="9985" max="9985" width="26.85546875" customWidth="1"/>
    <col min="9989" max="9989" width="11.7109375" customWidth="1"/>
    <col min="9990" max="9990" width="18.28515625" customWidth="1"/>
    <col min="10241" max="10241" width="26.85546875" customWidth="1"/>
    <col min="10245" max="10245" width="11.7109375" customWidth="1"/>
    <col min="10246" max="10246" width="18.28515625" customWidth="1"/>
    <col min="10497" max="10497" width="26.85546875" customWidth="1"/>
    <col min="10501" max="10501" width="11.7109375" customWidth="1"/>
    <col min="10502" max="10502" width="18.28515625" customWidth="1"/>
    <col min="10753" max="10753" width="26.85546875" customWidth="1"/>
    <col min="10757" max="10757" width="11.7109375" customWidth="1"/>
    <col min="10758" max="10758" width="18.28515625" customWidth="1"/>
    <col min="11009" max="11009" width="26.85546875" customWidth="1"/>
    <col min="11013" max="11013" width="11.7109375" customWidth="1"/>
    <col min="11014" max="11014" width="18.28515625" customWidth="1"/>
    <col min="11265" max="11265" width="26.85546875" customWidth="1"/>
    <col min="11269" max="11269" width="11.7109375" customWidth="1"/>
    <col min="11270" max="11270" width="18.28515625" customWidth="1"/>
    <col min="11521" max="11521" width="26.85546875" customWidth="1"/>
    <col min="11525" max="11525" width="11.7109375" customWidth="1"/>
    <col min="11526" max="11526" width="18.28515625" customWidth="1"/>
    <col min="11777" max="11777" width="26.85546875" customWidth="1"/>
    <col min="11781" max="11781" width="11.7109375" customWidth="1"/>
    <col min="11782" max="11782" width="18.28515625" customWidth="1"/>
    <col min="12033" max="12033" width="26.85546875" customWidth="1"/>
    <col min="12037" max="12037" width="11.7109375" customWidth="1"/>
    <col min="12038" max="12038" width="18.28515625" customWidth="1"/>
    <col min="12289" max="12289" width="26.85546875" customWidth="1"/>
    <col min="12293" max="12293" width="11.7109375" customWidth="1"/>
    <col min="12294" max="12294" width="18.28515625" customWidth="1"/>
    <col min="12545" max="12545" width="26.85546875" customWidth="1"/>
    <col min="12549" max="12549" width="11.7109375" customWidth="1"/>
    <col min="12550" max="12550" width="18.28515625" customWidth="1"/>
    <col min="12801" max="12801" width="26.85546875" customWidth="1"/>
    <col min="12805" max="12805" width="11.7109375" customWidth="1"/>
    <col min="12806" max="12806" width="18.28515625" customWidth="1"/>
    <col min="13057" max="13057" width="26.85546875" customWidth="1"/>
    <col min="13061" max="13061" width="11.7109375" customWidth="1"/>
    <col min="13062" max="13062" width="18.28515625" customWidth="1"/>
    <col min="13313" max="13313" width="26.85546875" customWidth="1"/>
    <col min="13317" max="13317" width="11.7109375" customWidth="1"/>
    <col min="13318" max="13318" width="18.28515625" customWidth="1"/>
    <col min="13569" max="13569" width="26.85546875" customWidth="1"/>
    <col min="13573" max="13573" width="11.7109375" customWidth="1"/>
    <col min="13574" max="13574" width="18.28515625" customWidth="1"/>
    <col min="13825" max="13825" width="26.85546875" customWidth="1"/>
    <col min="13829" max="13829" width="11.7109375" customWidth="1"/>
    <col min="13830" max="13830" width="18.28515625" customWidth="1"/>
    <col min="14081" max="14081" width="26.85546875" customWidth="1"/>
    <col min="14085" max="14085" width="11.7109375" customWidth="1"/>
    <col min="14086" max="14086" width="18.28515625" customWidth="1"/>
    <col min="14337" max="14337" width="26.85546875" customWidth="1"/>
    <col min="14341" max="14341" width="11.7109375" customWidth="1"/>
    <col min="14342" max="14342" width="18.28515625" customWidth="1"/>
    <col min="14593" max="14593" width="26.85546875" customWidth="1"/>
    <col min="14597" max="14597" width="11.7109375" customWidth="1"/>
    <col min="14598" max="14598" width="18.28515625" customWidth="1"/>
    <col min="14849" max="14849" width="26.85546875" customWidth="1"/>
    <col min="14853" max="14853" width="11.7109375" customWidth="1"/>
    <col min="14854" max="14854" width="18.28515625" customWidth="1"/>
    <col min="15105" max="15105" width="26.85546875" customWidth="1"/>
    <col min="15109" max="15109" width="11.7109375" customWidth="1"/>
    <col min="15110" max="15110" width="18.28515625" customWidth="1"/>
    <col min="15361" max="15361" width="26.85546875" customWidth="1"/>
    <col min="15365" max="15365" width="11.7109375" customWidth="1"/>
    <col min="15366" max="15366" width="18.28515625" customWidth="1"/>
    <col min="15617" max="15617" width="26.85546875" customWidth="1"/>
    <col min="15621" max="15621" width="11.7109375" customWidth="1"/>
    <col min="15622" max="15622" width="18.28515625" customWidth="1"/>
    <col min="15873" max="15873" width="26.85546875" customWidth="1"/>
    <col min="15877" max="15877" width="11.7109375" customWidth="1"/>
    <col min="15878" max="15878" width="18.28515625" customWidth="1"/>
    <col min="16129" max="16129" width="26.85546875" customWidth="1"/>
    <col min="16133" max="16133" width="11.7109375" customWidth="1"/>
    <col min="16134" max="16134" width="18.28515625" customWidth="1"/>
  </cols>
  <sheetData>
    <row r="1" spans="1:6">
      <c r="A1" s="214"/>
      <c r="B1" s="214"/>
      <c r="C1" s="251" t="s">
        <v>413</v>
      </c>
      <c r="D1" s="214"/>
      <c r="E1" s="214"/>
      <c r="F1" s="214"/>
    </row>
    <row r="2" spans="1:6">
      <c r="A2" s="214"/>
      <c r="B2" s="214"/>
      <c r="C2" s="251" t="s">
        <v>674</v>
      </c>
      <c r="D2" s="214"/>
      <c r="E2" s="214"/>
      <c r="F2" s="214"/>
    </row>
    <row r="3" spans="1:6">
      <c r="A3" s="214"/>
      <c r="B3" s="214"/>
      <c r="C3" s="251" t="s">
        <v>675</v>
      </c>
      <c r="D3" s="214"/>
      <c r="E3" s="214"/>
      <c r="F3" s="214"/>
    </row>
    <row r="4" spans="1:6">
      <c r="A4" s="214"/>
      <c r="B4" s="214"/>
      <c r="C4" s="251" t="s">
        <v>676</v>
      </c>
      <c r="D4" s="214"/>
      <c r="E4" s="214"/>
      <c r="F4" s="214"/>
    </row>
    <row r="5" spans="1:6">
      <c r="A5" s="214"/>
      <c r="B5" s="214"/>
      <c r="C5" s="251" t="s">
        <v>677</v>
      </c>
      <c r="D5" s="214"/>
      <c r="E5" s="214"/>
      <c r="F5" s="214"/>
    </row>
    <row r="6" spans="1:6">
      <c r="A6" s="214"/>
      <c r="B6" s="214"/>
      <c r="C6" s="251" t="s">
        <v>678</v>
      </c>
      <c r="D6" s="214"/>
      <c r="E6" s="214"/>
      <c r="F6" s="214"/>
    </row>
    <row r="7" spans="1:6">
      <c r="A7" s="214"/>
      <c r="B7" s="214"/>
      <c r="C7" s="251"/>
      <c r="D7" s="214"/>
      <c r="E7" s="214"/>
      <c r="F7" s="214"/>
    </row>
    <row r="8" spans="1:6">
      <c r="A8" s="214"/>
      <c r="B8" s="214"/>
      <c r="C8" s="251" t="s">
        <v>679</v>
      </c>
      <c r="D8" s="214"/>
      <c r="E8" s="214"/>
      <c r="F8" s="214"/>
    </row>
    <row r="9" spans="1:6">
      <c r="A9" s="214"/>
      <c r="B9" s="214"/>
      <c r="C9" s="214"/>
      <c r="D9" s="214"/>
      <c r="E9" s="214"/>
      <c r="F9" s="214"/>
    </row>
    <row r="10" spans="1:6" ht="15.75">
      <c r="A10" s="280" t="s">
        <v>714</v>
      </c>
      <c r="B10" s="280"/>
      <c r="C10" s="280"/>
      <c r="D10" s="280"/>
      <c r="E10" s="280"/>
      <c r="F10" s="280"/>
    </row>
    <row r="11" spans="1:6" ht="15.75">
      <c r="A11" s="280" t="s">
        <v>715</v>
      </c>
      <c r="B11" s="280"/>
      <c r="C11" s="280"/>
      <c r="D11" s="280"/>
      <c r="E11" s="280"/>
      <c r="F11" s="280"/>
    </row>
    <row r="12" spans="1:6">
      <c r="A12" s="670" t="s">
        <v>0</v>
      </c>
      <c r="B12" s="670"/>
      <c r="C12" s="670"/>
      <c r="D12" s="670"/>
      <c r="E12" s="670"/>
      <c r="F12" s="670"/>
    </row>
    <row r="13" spans="1:6">
      <c r="A13" s="671" t="s">
        <v>682</v>
      </c>
      <c r="B13" s="671"/>
      <c r="C13" s="671"/>
      <c r="D13" s="671"/>
      <c r="E13" s="671"/>
      <c r="F13" s="671"/>
    </row>
    <row r="14" spans="1:6">
      <c r="A14" s="214"/>
      <c r="B14" s="214"/>
      <c r="C14" s="214"/>
      <c r="D14" s="214"/>
      <c r="E14" s="214"/>
      <c r="F14" s="214"/>
    </row>
    <row r="15" spans="1:6">
      <c r="A15" s="672" t="s">
        <v>716</v>
      </c>
      <c r="B15" s="672" t="s">
        <v>261</v>
      </c>
      <c r="C15" s="672"/>
      <c r="D15" s="215" t="s">
        <v>717</v>
      </c>
      <c r="E15" s="672" t="s">
        <v>300</v>
      </c>
      <c r="F15" s="672" t="s">
        <v>685</v>
      </c>
    </row>
    <row r="16" spans="1:6" ht="24">
      <c r="A16" s="672"/>
      <c r="B16" s="215" t="s">
        <v>303</v>
      </c>
      <c r="C16" s="215" t="s">
        <v>304</v>
      </c>
      <c r="D16" s="215" t="s">
        <v>4</v>
      </c>
      <c r="E16" s="672"/>
      <c r="F16" s="672"/>
    </row>
    <row r="17" spans="1:6">
      <c r="A17" s="672"/>
      <c r="B17" s="215" t="s">
        <v>307</v>
      </c>
      <c r="C17" s="215" t="s">
        <v>308</v>
      </c>
      <c r="D17" s="252"/>
      <c r="E17" s="672"/>
      <c r="F17" s="672"/>
    </row>
    <row r="18" spans="1:6">
      <c r="A18" s="215">
        <v>1</v>
      </c>
      <c r="B18" s="215">
        <v>2</v>
      </c>
      <c r="C18" s="215">
        <v>3</v>
      </c>
      <c r="D18" s="215">
        <v>4</v>
      </c>
      <c r="E18" s="215">
        <v>5</v>
      </c>
      <c r="F18" s="215">
        <v>6</v>
      </c>
    </row>
    <row r="19" spans="1:6" ht="60" customHeight="1">
      <c r="A19" s="217" t="s">
        <v>718</v>
      </c>
      <c r="B19" s="243" t="s">
        <v>48</v>
      </c>
      <c r="C19" s="243" t="s">
        <v>48</v>
      </c>
      <c r="D19" s="243" t="s">
        <v>48</v>
      </c>
      <c r="E19" s="243" t="s">
        <v>48</v>
      </c>
      <c r="F19" s="253">
        <f>AVERAGE(F21,F22,F25)</f>
        <v>0.5</v>
      </c>
    </row>
    <row r="20" spans="1:6" ht="18.75" customHeight="1">
      <c r="A20" s="220" t="s">
        <v>318</v>
      </c>
      <c r="B20" s="221"/>
      <c r="C20" s="221"/>
      <c r="D20" s="221"/>
      <c r="E20" s="221"/>
      <c r="F20" s="221"/>
    </row>
    <row r="21" spans="1:6" ht="86.25" customHeight="1">
      <c r="A21" s="220" t="s">
        <v>719</v>
      </c>
      <c r="B21" s="222">
        <v>0</v>
      </c>
      <c r="C21" s="222">
        <v>0</v>
      </c>
      <c r="D21" s="254">
        <v>100</v>
      </c>
      <c r="E21" s="222" t="s">
        <v>320</v>
      </c>
      <c r="F21" s="255">
        <f>IF(D21="-","-",IF(D21&lt;80,0.25,IF(D21&gt;120,0.75,0.5)))</f>
        <v>0.5</v>
      </c>
    </row>
    <row r="22" spans="1:6" ht="63.75" customHeight="1">
      <c r="A22" s="220" t="s">
        <v>720</v>
      </c>
      <c r="B22" s="222" t="s">
        <v>48</v>
      </c>
      <c r="C22" s="222" t="s">
        <v>48</v>
      </c>
      <c r="D22" s="223">
        <v>100</v>
      </c>
      <c r="E22" s="222" t="s">
        <v>320</v>
      </c>
      <c r="F22" s="255">
        <f>IF(D22="-","-",IF(D22&lt;80,0.25,IF(D22&gt;120,0.75,0.5)))</f>
        <v>0.5</v>
      </c>
    </row>
    <row r="23" spans="1:6" ht="77.25" customHeight="1">
      <c r="A23" s="220" t="s">
        <v>721</v>
      </c>
      <c r="B23" s="222">
        <v>180</v>
      </c>
      <c r="C23" s="222">
        <v>180</v>
      </c>
      <c r="D23" s="223">
        <v>100</v>
      </c>
      <c r="E23" s="222" t="s">
        <v>48</v>
      </c>
      <c r="F23" s="222" t="s">
        <v>48</v>
      </c>
    </row>
    <row r="24" spans="1:6" ht="30" customHeight="1">
      <c r="A24" s="220" t="s">
        <v>722</v>
      </c>
      <c r="B24" s="222">
        <v>180</v>
      </c>
      <c r="C24" s="222">
        <v>180</v>
      </c>
      <c r="D24" s="223">
        <v>100</v>
      </c>
      <c r="E24" s="215" t="s">
        <v>48</v>
      </c>
      <c r="F24" s="215" t="s">
        <v>48</v>
      </c>
    </row>
    <row r="25" spans="1:6" ht="135.75" customHeight="1">
      <c r="A25" s="220" t="s">
        <v>723</v>
      </c>
      <c r="B25" s="222">
        <v>0</v>
      </c>
      <c r="C25" s="222">
        <v>0</v>
      </c>
      <c r="D25" s="223">
        <v>100</v>
      </c>
      <c r="E25" s="222" t="s">
        <v>320</v>
      </c>
      <c r="F25" s="255">
        <f>IF(D25="-","-",IF(D25&lt;80,0.25,IF(D25&gt;120,0.75,0.5)))</f>
        <v>0.5</v>
      </c>
    </row>
    <row r="26" spans="1:6" ht="77.25" customHeight="1">
      <c r="A26" s="217" t="s">
        <v>724</v>
      </c>
      <c r="B26" s="218"/>
      <c r="C26" s="218"/>
      <c r="D26" s="256">
        <v>100</v>
      </c>
      <c r="E26" s="257"/>
      <c r="F26" s="258">
        <f>IF(D26="-","-",IF(D26&lt;80,0.25,IF(D26&gt;120,0.75,0.5)))</f>
        <v>0.5</v>
      </c>
    </row>
    <row r="27" spans="1:6" ht="72">
      <c r="A27" s="220" t="s">
        <v>725</v>
      </c>
      <c r="B27" s="222">
        <v>0</v>
      </c>
      <c r="C27" s="222">
        <v>0</v>
      </c>
      <c r="D27" s="223">
        <v>100</v>
      </c>
      <c r="E27" s="222" t="s">
        <v>320</v>
      </c>
      <c r="F27" s="255">
        <f>IF(D27="-","-",IF(D27&lt;80,0.25,IF(D27&gt;120,0.75,0.5)))</f>
        <v>0.5</v>
      </c>
    </row>
    <row r="28" spans="1:6" ht="48">
      <c r="A28" s="217" t="s">
        <v>726</v>
      </c>
      <c r="B28" s="218" t="s">
        <v>48</v>
      </c>
      <c r="C28" s="218" t="s">
        <v>48</v>
      </c>
      <c r="D28" s="218" t="s">
        <v>48</v>
      </c>
      <c r="E28" s="218" t="s">
        <v>48</v>
      </c>
      <c r="F28" s="259">
        <f>AVERAGE(F30,F32)</f>
        <v>0.5</v>
      </c>
    </row>
    <row r="29" spans="1:6">
      <c r="A29" s="220" t="s">
        <v>318</v>
      </c>
      <c r="B29" s="221"/>
      <c r="C29" s="221"/>
      <c r="D29" s="221"/>
      <c r="E29" s="221"/>
      <c r="F29" s="221"/>
    </row>
    <row r="30" spans="1:6" ht="75.75" customHeight="1">
      <c r="A30" s="220" t="s">
        <v>727</v>
      </c>
      <c r="B30" s="667"/>
      <c r="C30" s="667"/>
      <c r="D30" s="260">
        <v>100</v>
      </c>
      <c r="E30" s="665" t="s">
        <v>310</v>
      </c>
      <c r="F30" s="255">
        <f>IF(D30="-","-",IF(D30&lt;80,0.25,IF(D30&gt;120,0.75,0.5)))</f>
        <v>0.5</v>
      </c>
    </row>
    <row r="31" spans="1:6" ht="16.5" customHeight="1">
      <c r="A31" s="220" t="s">
        <v>699</v>
      </c>
      <c r="B31" s="668"/>
      <c r="C31" s="668"/>
      <c r="D31" s="230"/>
      <c r="E31" s="665"/>
      <c r="F31" s="222"/>
    </row>
    <row r="32" spans="1:6" ht="120">
      <c r="A32" s="220" t="s">
        <v>728</v>
      </c>
      <c r="B32" s="222">
        <v>0</v>
      </c>
      <c r="C32" s="222">
        <v>0</v>
      </c>
      <c r="D32" s="223">
        <v>100</v>
      </c>
      <c r="E32" s="222" t="s">
        <v>320</v>
      </c>
      <c r="F32" s="255">
        <f>IF(D32="-","-",IF(D32&lt;80,0.25,IF(D32&gt;120,0.75,0.5)))</f>
        <v>0.5</v>
      </c>
    </row>
    <row r="33" spans="1:6" ht="60">
      <c r="A33" s="217" t="s">
        <v>729</v>
      </c>
      <c r="B33" s="257"/>
      <c r="C33" s="257"/>
      <c r="D33" s="256">
        <v>100</v>
      </c>
      <c r="E33" s="218" t="s">
        <v>320</v>
      </c>
      <c r="F33" s="259">
        <f>F34</f>
        <v>0.2</v>
      </c>
    </row>
    <row r="34" spans="1:6" ht="99" customHeight="1">
      <c r="A34" s="220" t="s">
        <v>730</v>
      </c>
      <c r="B34" s="221"/>
      <c r="C34" s="221"/>
      <c r="D34" s="240">
        <v>100</v>
      </c>
      <c r="E34" s="221"/>
      <c r="F34" s="255">
        <f>IF(D34&lt;80,0.1,IF(D34&gt;120,0.3,0.2))</f>
        <v>0.2</v>
      </c>
    </row>
    <row r="35" spans="1:6" ht="23.25" customHeight="1">
      <c r="A35" s="242" t="s">
        <v>731</v>
      </c>
      <c r="B35" s="243" t="s">
        <v>48</v>
      </c>
      <c r="C35" s="243" t="s">
        <v>48</v>
      </c>
      <c r="D35" s="243" t="s">
        <v>48</v>
      </c>
      <c r="E35" s="243" t="s">
        <v>48</v>
      </c>
      <c r="F35" s="218">
        <f>AVERAGE(F19,F26,F28,F33)</f>
        <v>0.42499999999999999</v>
      </c>
    </row>
    <row r="36" spans="1:6">
      <c r="A36" s="214"/>
      <c r="B36" s="214"/>
      <c r="C36" s="214"/>
      <c r="D36" s="214"/>
      <c r="E36" s="214"/>
      <c r="F36" s="214"/>
    </row>
    <row r="37" spans="1:6">
      <c r="A37" s="245" t="s">
        <v>183</v>
      </c>
      <c r="B37" s="662" t="s">
        <v>711</v>
      </c>
      <c r="C37" s="662"/>
      <c r="D37" s="214"/>
      <c r="E37" s="246"/>
      <c r="F37" s="214"/>
    </row>
    <row r="38" spans="1:6">
      <c r="A38" s="247" t="s">
        <v>185</v>
      </c>
      <c r="B38" s="663" t="s">
        <v>712</v>
      </c>
      <c r="C38" s="663"/>
      <c r="D38" s="248"/>
      <c r="E38" s="249" t="s">
        <v>713</v>
      </c>
      <c r="F38" s="214"/>
    </row>
    <row r="39" spans="1:6">
      <c r="A39" s="214"/>
      <c r="B39" s="214"/>
      <c r="C39" s="214"/>
      <c r="D39" s="214"/>
      <c r="E39" s="214"/>
      <c r="F39" s="214"/>
    </row>
    <row r="40" spans="1:6">
      <c r="A40" s="214"/>
      <c r="B40" s="214"/>
      <c r="C40" s="214"/>
      <c r="D40" s="214"/>
      <c r="E40" s="214"/>
      <c r="F40" s="214"/>
    </row>
    <row r="41" spans="1:6">
      <c r="A41" s="214"/>
      <c r="B41" s="214"/>
      <c r="C41" s="214"/>
      <c r="D41" s="214"/>
      <c r="E41" s="214"/>
      <c r="F41" s="214"/>
    </row>
    <row r="42" spans="1:6">
      <c r="A42" s="214"/>
      <c r="B42" s="214"/>
      <c r="C42" s="214"/>
      <c r="D42" s="214"/>
      <c r="E42" s="214"/>
      <c r="F42" s="214"/>
    </row>
    <row r="43" spans="1:6">
      <c r="A43" s="206" t="s">
        <v>412</v>
      </c>
      <c r="B43" s="214"/>
      <c r="C43" s="214"/>
      <c r="D43" s="214"/>
      <c r="E43" s="214"/>
      <c r="F43" s="214"/>
    </row>
  </sheetData>
  <mergeCells count="13">
    <mergeCell ref="A10:F10"/>
    <mergeCell ref="A11:F11"/>
    <mergeCell ref="A12:F12"/>
    <mergeCell ref="A13:F13"/>
    <mergeCell ref="A15:A17"/>
    <mergeCell ref="B15:C15"/>
    <mergeCell ref="E15:E17"/>
    <mergeCell ref="F15:F17"/>
    <mergeCell ref="B30:B31"/>
    <mergeCell ref="C30:C31"/>
    <mergeCell ref="E30:E31"/>
    <mergeCell ref="B37:C37"/>
    <mergeCell ref="B38:C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D52"/>
  <sheetViews>
    <sheetView tabSelected="1" topLeftCell="A5" workbookViewId="0">
      <selection activeCell="F6" sqref="F6"/>
    </sheetView>
  </sheetViews>
  <sheetFormatPr defaultRowHeight="15.75"/>
  <cols>
    <col min="1" max="1" width="4.5703125" style="37" customWidth="1"/>
    <col min="2" max="2" width="9.42578125" style="2" customWidth="1"/>
    <col min="3" max="3" width="49.42578125" style="2" customWidth="1"/>
    <col min="4" max="4" width="49.5703125" style="2" customWidth="1"/>
    <col min="5" max="16384" width="9.140625" style="2"/>
  </cols>
  <sheetData>
    <row r="1" spans="1:4">
      <c r="B1" s="2" t="s">
        <v>0</v>
      </c>
    </row>
    <row r="2" spans="1:4">
      <c r="A2" s="5"/>
      <c r="B2" s="4" t="s">
        <v>732</v>
      </c>
    </row>
    <row r="3" spans="1:4">
      <c r="A3" s="5"/>
    </row>
    <row r="4" spans="1:4" ht="20.25" thickBot="1">
      <c r="A4" s="269" t="s">
        <v>737</v>
      </c>
      <c r="B4" s="270"/>
      <c r="C4" s="270"/>
      <c r="D4" s="270"/>
    </row>
    <row r="5" spans="1:4" ht="16.5" thickBot="1">
      <c r="A5" s="38"/>
      <c r="B5" s="14" t="s">
        <v>1</v>
      </c>
      <c r="C5" s="14" t="s">
        <v>733</v>
      </c>
      <c r="D5" s="14" t="s">
        <v>732</v>
      </c>
    </row>
    <row r="6" spans="1:4" ht="237" thickBot="1">
      <c r="A6" s="39"/>
      <c r="B6" s="19">
        <v>1</v>
      </c>
      <c r="C6" s="676" t="s">
        <v>734</v>
      </c>
      <c r="D6" s="673" t="s">
        <v>736</v>
      </c>
    </row>
    <row r="7" spans="1:4" ht="79.5" thickBot="1">
      <c r="A7" s="39"/>
      <c r="B7" s="31">
        <f>B6+1</f>
        <v>2</v>
      </c>
      <c r="C7" s="676" t="s">
        <v>735</v>
      </c>
      <c r="D7" s="675" t="s">
        <v>738</v>
      </c>
    </row>
    <row r="8" spans="1:4">
      <c r="B8" s="7"/>
      <c r="C8" s="7"/>
      <c r="D8" s="674"/>
    </row>
    <row r="9" spans="1:4">
      <c r="B9" s="7"/>
      <c r="C9" s="7"/>
      <c r="D9" s="674"/>
    </row>
    <row r="10" spans="1:4">
      <c r="B10" s="7"/>
      <c r="C10" s="7"/>
      <c r="D10" s="674"/>
    </row>
    <row r="11" spans="1:4">
      <c r="B11" s="7"/>
      <c r="C11" s="7"/>
      <c r="D11" s="674"/>
    </row>
    <row r="12" spans="1:4">
      <c r="B12" s="7"/>
      <c r="C12" s="7"/>
    </row>
    <row r="13" spans="1:4">
      <c r="B13" s="7"/>
      <c r="C13" s="7"/>
    </row>
    <row r="14" spans="1:4">
      <c r="B14" s="7"/>
      <c r="C14" s="7"/>
    </row>
    <row r="15" spans="1:4">
      <c r="B15" s="7"/>
      <c r="C15" s="7"/>
    </row>
    <row r="16" spans="1:4">
      <c r="B16" s="7"/>
      <c r="C16" s="7"/>
    </row>
    <row r="17" spans="2:3">
      <c r="B17" s="7"/>
      <c r="C17" s="7"/>
    </row>
    <row r="18" spans="2:3">
      <c r="B18" s="7"/>
      <c r="C18" s="7"/>
    </row>
    <row r="19" spans="2:3">
      <c r="B19" s="7"/>
      <c r="C19" s="7"/>
    </row>
    <row r="20" spans="2:3">
      <c r="B20" s="7"/>
      <c r="C20" s="7"/>
    </row>
    <row r="21" spans="2:3">
      <c r="B21" s="7"/>
      <c r="C21" s="7"/>
    </row>
    <row r="22" spans="2:3">
      <c r="B22" s="7"/>
      <c r="C22" s="7"/>
    </row>
    <row r="23" spans="2:3">
      <c r="B23" s="7"/>
      <c r="C23" s="7"/>
    </row>
    <row r="24" spans="2:3">
      <c r="B24" s="7"/>
      <c r="C24" s="7"/>
    </row>
    <row r="25" spans="2:3">
      <c r="B25" s="7"/>
      <c r="C25" s="7"/>
    </row>
    <row r="26" spans="2:3">
      <c r="B26" s="7"/>
      <c r="C26" s="7"/>
    </row>
    <row r="27" spans="2:3">
      <c r="B27" s="7"/>
      <c r="C27" s="7"/>
    </row>
    <row r="28" spans="2:3">
      <c r="B28" s="7"/>
      <c r="C28" s="7"/>
    </row>
    <row r="29" spans="2:3">
      <c r="B29" s="7"/>
      <c r="C29" s="7"/>
    </row>
    <row r="30" spans="2:3">
      <c r="B30" s="7"/>
      <c r="C30" s="7"/>
    </row>
    <row r="31" spans="2:3">
      <c r="B31" s="7"/>
      <c r="C31" s="7"/>
    </row>
    <row r="32" spans="2:3">
      <c r="B32" s="7"/>
      <c r="C32" s="7"/>
    </row>
    <row r="33" spans="2:3">
      <c r="B33" s="7"/>
      <c r="C33" s="7"/>
    </row>
    <row r="34" spans="2:3">
      <c r="B34" s="7"/>
      <c r="C34" s="7"/>
    </row>
    <row r="35" spans="2:3">
      <c r="B35" s="7"/>
      <c r="C35" s="7"/>
    </row>
    <row r="36" spans="2:3">
      <c r="B36" s="7"/>
      <c r="C36" s="7"/>
    </row>
    <row r="37" spans="2:3">
      <c r="B37" s="7"/>
      <c r="C37" s="7"/>
    </row>
    <row r="38" spans="2:3">
      <c r="B38" s="7"/>
      <c r="C38" s="7"/>
    </row>
    <row r="39" spans="2:3">
      <c r="B39" s="7"/>
      <c r="C39" s="7"/>
    </row>
    <row r="40" spans="2:3">
      <c r="B40" s="7"/>
      <c r="C40" s="7"/>
    </row>
    <row r="41" spans="2:3">
      <c r="B41" s="7"/>
      <c r="C41" s="7"/>
    </row>
    <row r="42" spans="2:3">
      <c r="B42" s="7"/>
      <c r="C42" s="7"/>
    </row>
    <row r="43" spans="2:3">
      <c r="B43" s="7"/>
      <c r="C43" s="7"/>
    </row>
    <row r="44" spans="2:3">
      <c r="B44" s="7"/>
      <c r="C44" s="7"/>
    </row>
    <row r="45" spans="2:3">
      <c r="B45" s="7"/>
      <c r="C45" s="7"/>
    </row>
    <row r="46" spans="2:3">
      <c r="B46" s="7"/>
      <c r="C46" s="7"/>
    </row>
    <row r="47" spans="2:3">
      <c r="B47" s="7"/>
      <c r="C47" s="7"/>
    </row>
    <row r="48" spans="2:3">
      <c r="B48" s="7"/>
      <c r="C48" s="7"/>
    </row>
    <row r="49" spans="2:3">
      <c r="B49" s="7"/>
      <c r="C49" s="7"/>
    </row>
    <row r="50" spans="2:3">
      <c r="B50" s="7"/>
      <c r="C50" s="7"/>
    </row>
    <row r="51" spans="2:3">
      <c r="B51" s="7"/>
      <c r="C51" s="7"/>
    </row>
    <row r="52" spans="2:3">
      <c r="B52" s="7"/>
      <c r="C52" s="7"/>
    </row>
  </sheetData>
  <mergeCells count="1">
    <mergeCell ref="A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60"/>
  <sheetViews>
    <sheetView zoomScale="90" zoomScaleNormal="90" zoomScaleSheetLayoutView="80" workbookViewId="0">
      <selection activeCell="J24" sqref="J24"/>
    </sheetView>
  </sheetViews>
  <sheetFormatPr defaultRowHeight="12.75"/>
  <cols>
    <col min="1" max="1" width="4.7109375" style="47" customWidth="1"/>
    <col min="2" max="2" width="46.85546875" style="61" customWidth="1"/>
    <col min="3" max="3" width="11.85546875" style="47" customWidth="1"/>
    <col min="4" max="4" width="11.28515625" style="47" customWidth="1"/>
    <col min="5" max="5" width="11.140625" style="47" customWidth="1"/>
    <col min="6" max="6" width="11.5703125" style="47" customWidth="1"/>
    <col min="7" max="7" width="12.28515625" style="47" customWidth="1"/>
    <col min="8" max="246" width="9.140625" style="47"/>
    <col min="247" max="247" width="4.7109375" style="47" customWidth="1"/>
    <col min="248" max="248" width="41.5703125" style="47" customWidth="1"/>
    <col min="249" max="250" width="10.85546875" style="47" customWidth="1"/>
    <col min="251" max="251" width="9.7109375" style="47" customWidth="1"/>
    <col min="252" max="252" width="10.7109375" style="47" customWidth="1"/>
    <col min="253" max="253" width="10" style="47" customWidth="1"/>
    <col min="254" max="254" width="11.85546875" style="47" customWidth="1"/>
    <col min="255" max="255" width="11.28515625" style="47" customWidth="1"/>
    <col min="256" max="256" width="11.140625" style="47" customWidth="1"/>
    <col min="257" max="257" width="11.5703125" style="47" customWidth="1"/>
    <col min="258" max="258" width="12.28515625" style="47" customWidth="1"/>
    <col min="259" max="502" width="9.140625" style="47"/>
    <col min="503" max="503" width="4.7109375" style="47" customWidth="1"/>
    <col min="504" max="504" width="41.5703125" style="47" customWidth="1"/>
    <col min="505" max="506" width="10.85546875" style="47" customWidth="1"/>
    <col min="507" max="507" width="9.7109375" style="47" customWidth="1"/>
    <col min="508" max="508" width="10.7109375" style="47" customWidth="1"/>
    <col min="509" max="509" width="10" style="47" customWidth="1"/>
    <col min="510" max="510" width="11.85546875" style="47" customWidth="1"/>
    <col min="511" max="511" width="11.28515625" style="47" customWidth="1"/>
    <col min="512" max="512" width="11.140625" style="47" customWidth="1"/>
    <col min="513" max="513" width="11.5703125" style="47" customWidth="1"/>
    <col min="514" max="514" width="12.28515625" style="47" customWidth="1"/>
    <col min="515" max="758" width="9.140625" style="47"/>
    <col min="759" max="759" width="4.7109375" style="47" customWidth="1"/>
    <col min="760" max="760" width="41.5703125" style="47" customWidth="1"/>
    <col min="761" max="762" width="10.85546875" style="47" customWidth="1"/>
    <col min="763" max="763" width="9.7109375" style="47" customWidth="1"/>
    <col min="764" max="764" width="10.7109375" style="47" customWidth="1"/>
    <col min="765" max="765" width="10" style="47" customWidth="1"/>
    <col min="766" max="766" width="11.85546875" style="47" customWidth="1"/>
    <col min="767" max="767" width="11.28515625" style="47" customWidth="1"/>
    <col min="768" max="768" width="11.140625" style="47" customWidth="1"/>
    <col min="769" max="769" width="11.5703125" style="47" customWidth="1"/>
    <col min="770" max="770" width="12.28515625" style="47" customWidth="1"/>
    <col min="771" max="1014" width="9.140625" style="47"/>
    <col min="1015" max="1015" width="4.7109375" style="47" customWidth="1"/>
    <col min="1016" max="1016" width="41.5703125" style="47" customWidth="1"/>
    <col min="1017" max="1018" width="10.85546875" style="47" customWidth="1"/>
    <col min="1019" max="1019" width="9.7109375" style="47" customWidth="1"/>
    <col min="1020" max="1020" width="10.7109375" style="47" customWidth="1"/>
    <col min="1021" max="1021" width="10" style="47" customWidth="1"/>
    <col min="1022" max="1022" width="11.85546875" style="47" customWidth="1"/>
    <col min="1023" max="1023" width="11.28515625" style="47" customWidth="1"/>
    <col min="1024" max="1024" width="11.140625" style="47" customWidth="1"/>
    <col min="1025" max="1025" width="11.5703125" style="47" customWidth="1"/>
    <col min="1026" max="1026" width="12.28515625" style="47" customWidth="1"/>
    <col min="1027" max="1270" width="9.140625" style="47"/>
    <col min="1271" max="1271" width="4.7109375" style="47" customWidth="1"/>
    <col min="1272" max="1272" width="41.5703125" style="47" customWidth="1"/>
    <col min="1273" max="1274" width="10.85546875" style="47" customWidth="1"/>
    <col min="1275" max="1275" width="9.7109375" style="47" customWidth="1"/>
    <col min="1276" max="1276" width="10.7109375" style="47" customWidth="1"/>
    <col min="1277" max="1277" width="10" style="47" customWidth="1"/>
    <col min="1278" max="1278" width="11.85546875" style="47" customWidth="1"/>
    <col min="1279" max="1279" width="11.28515625" style="47" customWidth="1"/>
    <col min="1280" max="1280" width="11.140625" style="47" customWidth="1"/>
    <col min="1281" max="1281" width="11.5703125" style="47" customWidth="1"/>
    <col min="1282" max="1282" width="12.28515625" style="47" customWidth="1"/>
    <col min="1283" max="1526" width="9.140625" style="47"/>
    <col min="1527" max="1527" width="4.7109375" style="47" customWidth="1"/>
    <col min="1528" max="1528" width="41.5703125" style="47" customWidth="1"/>
    <col min="1529" max="1530" width="10.85546875" style="47" customWidth="1"/>
    <col min="1531" max="1531" width="9.7109375" style="47" customWidth="1"/>
    <col min="1532" max="1532" width="10.7109375" style="47" customWidth="1"/>
    <col min="1533" max="1533" width="10" style="47" customWidth="1"/>
    <col min="1534" max="1534" width="11.85546875" style="47" customWidth="1"/>
    <col min="1535" max="1535" width="11.28515625" style="47" customWidth="1"/>
    <col min="1536" max="1536" width="11.140625" style="47" customWidth="1"/>
    <col min="1537" max="1537" width="11.5703125" style="47" customWidth="1"/>
    <col min="1538" max="1538" width="12.28515625" style="47" customWidth="1"/>
    <col min="1539" max="1782" width="9.140625" style="47"/>
    <col min="1783" max="1783" width="4.7109375" style="47" customWidth="1"/>
    <col min="1784" max="1784" width="41.5703125" style="47" customWidth="1"/>
    <col min="1785" max="1786" width="10.85546875" style="47" customWidth="1"/>
    <col min="1787" max="1787" width="9.7109375" style="47" customWidth="1"/>
    <col min="1788" max="1788" width="10.7109375" style="47" customWidth="1"/>
    <col min="1789" max="1789" width="10" style="47" customWidth="1"/>
    <col min="1790" max="1790" width="11.85546875" style="47" customWidth="1"/>
    <col min="1791" max="1791" width="11.28515625" style="47" customWidth="1"/>
    <col min="1792" max="1792" width="11.140625" style="47" customWidth="1"/>
    <col min="1793" max="1793" width="11.5703125" style="47" customWidth="1"/>
    <col min="1794" max="1794" width="12.28515625" style="47" customWidth="1"/>
    <col min="1795" max="2038" width="9.140625" style="47"/>
    <col min="2039" max="2039" width="4.7109375" style="47" customWidth="1"/>
    <col min="2040" max="2040" width="41.5703125" style="47" customWidth="1"/>
    <col min="2041" max="2042" width="10.85546875" style="47" customWidth="1"/>
    <col min="2043" max="2043" width="9.7109375" style="47" customWidth="1"/>
    <col min="2044" max="2044" width="10.7109375" style="47" customWidth="1"/>
    <col min="2045" max="2045" width="10" style="47" customWidth="1"/>
    <col min="2046" max="2046" width="11.85546875" style="47" customWidth="1"/>
    <col min="2047" max="2047" width="11.28515625" style="47" customWidth="1"/>
    <col min="2048" max="2048" width="11.140625" style="47" customWidth="1"/>
    <col min="2049" max="2049" width="11.5703125" style="47" customWidth="1"/>
    <col min="2050" max="2050" width="12.28515625" style="47" customWidth="1"/>
    <col min="2051" max="2294" width="9.140625" style="47"/>
    <col min="2295" max="2295" width="4.7109375" style="47" customWidth="1"/>
    <col min="2296" max="2296" width="41.5703125" style="47" customWidth="1"/>
    <col min="2297" max="2298" width="10.85546875" style="47" customWidth="1"/>
    <col min="2299" max="2299" width="9.7109375" style="47" customWidth="1"/>
    <col min="2300" max="2300" width="10.7109375" style="47" customWidth="1"/>
    <col min="2301" max="2301" width="10" style="47" customWidth="1"/>
    <col min="2302" max="2302" width="11.85546875" style="47" customWidth="1"/>
    <col min="2303" max="2303" width="11.28515625" style="47" customWidth="1"/>
    <col min="2304" max="2304" width="11.140625" style="47" customWidth="1"/>
    <col min="2305" max="2305" width="11.5703125" style="47" customWidth="1"/>
    <col min="2306" max="2306" width="12.28515625" style="47" customWidth="1"/>
    <col min="2307" max="2550" width="9.140625" style="47"/>
    <col min="2551" max="2551" width="4.7109375" style="47" customWidth="1"/>
    <col min="2552" max="2552" width="41.5703125" style="47" customWidth="1"/>
    <col min="2553" max="2554" width="10.85546875" style="47" customWidth="1"/>
    <col min="2555" max="2555" width="9.7109375" style="47" customWidth="1"/>
    <col min="2556" max="2556" width="10.7109375" style="47" customWidth="1"/>
    <col min="2557" max="2557" width="10" style="47" customWidth="1"/>
    <col min="2558" max="2558" width="11.85546875" style="47" customWidth="1"/>
    <col min="2559" max="2559" width="11.28515625" style="47" customWidth="1"/>
    <col min="2560" max="2560" width="11.140625" style="47" customWidth="1"/>
    <col min="2561" max="2561" width="11.5703125" style="47" customWidth="1"/>
    <col min="2562" max="2562" width="12.28515625" style="47" customWidth="1"/>
    <col min="2563" max="2806" width="9.140625" style="47"/>
    <col min="2807" max="2807" width="4.7109375" style="47" customWidth="1"/>
    <col min="2808" max="2808" width="41.5703125" style="47" customWidth="1"/>
    <col min="2809" max="2810" width="10.85546875" style="47" customWidth="1"/>
    <col min="2811" max="2811" width="9.7109375" style="47" customWidth="1"/>
    <col min="2812" max="2812" width="10.7109375" style="47" customWidth="1"/>
    <col min="2813" max="2813" width="10" style="47" customWidth="1"/>
    <col min="2814" max="2814" width="11.85546875" style="47" customWidth="1"/>
    <col min="2815" max="2815" width="11.28515625" style="47" customWidth="1"/>
    <col min="2816" max="2816" width="11.140625" style="47" customWidth="1"/>
    <col min="2817" max="2817" width="11.5703125" style="47" customWidth="1"/>
    <col min="2818" max="2818" width="12.28515625" style="47" customWidth="1"/>
    <col min="2819" max="3062" width="9.140625" style="47"/>
    <col min="3063" max="3063" width="4.7109375" style="47" customWidth="1"/>
    <col min="3064" max="3064" width="41.5703125" style="47" customWidth="1"/>
    <col min="3065" max="3066" width="10.85546875" style="47" customWidth="1"/>
    <col min="3067" max="3067" width="9.7109375" style="47" customWidth="1"/>
    <col min="3068" max="3068" width="10.7109375" style="47" customWidth="1"/>
    <col min="3069" max="3069" width="10" style="47" customWidth="1"/>
    <col min="3070" max="3070" width="11.85546875" style="47" customWidth="1"/>
    <col min="3071" max="3071" width="11.28515625" style="47" customWidth="1"/>
    <col min="3072" max="3072" width="11.140625" style="47" customWidth="1"/>
    <col min="3073" max="3073" width="11.5703125" style="47" customWidth="1"/>
    <col min="3074" max="3074" width="12.28515625" style="47" customWidth="1"/>
    <col min="3075" max="3318" width="9.140625" style="47"/>
    <col min="3319" max="3319" width="4.7109375" style="47" customWidth="1"/>
    <col min="3320" max="3320" width="41.5703125" style="47" customWidth="1"/>
    <col min="3321" max="3322" width="10.85546875" style="47" customWidth="1"/>
    <col min="3323" max="3323" width="9.7109375" style="47" customWidth="1"/>
    <col min="3324" max="3324" width="10.7109375" style="47" customWidth="1"/>
    <col min="3325" max="3325" width="10" style="47" customWidth="1"/>
    <col min="3326" max="3326" width="11.85546875" style="47" customWidth="1"/>
    <col min="3327" max="3327" width="11.28515625" style="47" customWidth="1"/>
    <col min="3328" max="3328" width="11.140625" style="47" customWidth="1"/>
    <col min="3329" max="3329" width="11.5703125" style="47" customWidth="1"/>
    <col min="3330" max="3330" width="12.28515625" style="47" customWidth="1"/>
    <col min="3331" max="3574" width="9.140625" style="47"/>
    <col min="3575" max="3575" width="4.7109375" style="47" customWidth="1"/>
    <col min="3576" max="3576" width="41.5703125" style="47" customWidth="1"/>
    <col min="3577" max="3578" width="10.85546875" style="47" customWidth="1"/>
    <col min="3579" max="3579" width="9.7109375" style="47" customWidth="1"/>
    <col min="3580" max="3580" width="10.7109375" style="47" customWidth="1"/>
    <col min="3581" max="3581" width="10" style="47" customWidth="1"/>
    <col min="3582" max="3582" width="11.85546875" style="47" customWidth="1"/>
    <col min="3583" max="3583" width="11.28515625" style="47" customWidth="1"/>
    <col min="3584" max="3584" width="11.140625" style="47" customWidth="1"/>
    <col min="3585" max="3585" width="11.5703125" style="47" customWidth="1"/>
    <col min="3586" max="3586" width="12.28515625" style="47" customWidth="1"/>
    <col min="3587" max="3830" width="9.140625" style="47"/>
    <col min="3831" max="3831" width="4.7109375" style="47" customWidth="1"/>
    <col min="3832" max="3832" width="41.5703125" style="47" customWidth="1"/>
    <col min="3833" max="3834" width="10.85546875" style="47" customWidth="1"/>
    <col min="3835" max="3835" width="9.7109375" style="47" customWidth="1"/>
    <col min="3836" max="3836" width="10.7109375" style="47" customWidth="1"/>
    <col min="3837" max="3837" width="10" style="47" customWidth="1"/>
    <col min="3838" max="3838" width="11.85546875" style="47" customWidth="1"/>
    <col min="3839" max="3839" width="11.28515625" style="47" customWidth="1"/>
    <col min="3840" max="3840" width="11.140625" style="47" customWidth="1"/>
    <col min="3841" max="3841" width="11.5703125" style="47" customWidth="1"/>
    <col min="3842" max="3842" width="12.28515625" style="47" customWidth="1"/>
    <col min="3843" max="4086" width="9.140625" style="47"/>
    <col min="4087" max="4087" width="4.7109375" style="47" customWidth="1"/>
    <col min="4088" max="4088" width="41.5703125" style="47" customWidth="1"/>
    <col min="4089" max="4090" width="10.85546875" style="47" customWidth="1"/>
    <col min="4091" max="4091" width="9.7109375" style="47" customWidth="1"/>
    <col min="4092" max="4092" width="10.7109375" style="47" customWidth="1"/>
    <col min="4093" max="4093" width="10" style="47" customWidth="1"/>
    <col min="4094" max="4094" width="11.85546875" style="47" customWidth="1"/>
    <col min="4095" max="4095" width="11.28515625" style="47" customWidth="1"/>
    <col min="4096" max="4096" width="11.140625" style="47" customWidth="1"/>
    <col min="4097" max="4097" width="11.5703125" style="47" customWidth="1"/>
    <col min="4098" max="4098" width="12.28515625" style="47" customWidth="1"/>
    <col min="4099" max="4342" width="9.140625" style="47"/>
    <col min="4343" max="4343" width="4.7109375" style="47" customWidth="1"/>
    <col min="4344" max="4344" width="41.5703125" style="47" customWidth="1"/>
    <col min="4345" max="4346" width="10.85546875" style="47" customWidth="1"/>
    <col min="4347" max="4347" width="9.7109375" style="47" customWidth="1"/>
    <col min="4348" max="4348" width="10.7109375" style="47" customWidth="1"/>
    <col min="4349" max="4349" width="10" style="47" customWidth="1"/>
    <col min="4350" max="4350" width="11.85546875" style="47" customWidth="1"/>
    <col min="4351" max="4351" width="11.28515625" style="47" customWidth="1"/>
    <col min="4352" max="4352" width="11.140625" style="47" customWidth="1"/>
    <col min="4353" max="4353" width="11.5703125" style="47" customWidth="1"/>
    <col min="4354" max="4354" width="12.28515625" style="47" customWidth="1"/>
    <col min="4355" max="4598" width="9.140625" style="47"/>
    <col min="4599" max="4599" width="4.7109375" style="47" customWidth="1"/>
    <col min="4600" max="4600" width="41.5703125" style="47" customWidth="1"/>
    <col min="4601" max="4602" width="10.85546875" style="47" customWidth="1"/>
    <col min="4603" max="4603" width="9.7109375" style="47" customWidth="1"/>
    <col min="4604" max="4604" width="10.7109375" style="47" customWidth="1"/>
    <col min="4605" max="4605" width="10" style="47" customWidth="1"/>
    <col min="4606" max="4606" width="11.85546875" style="47" customWidth="1"/>
    <col min="4607" max="4607" width="11.28515625" style="47" customWidth="1"/>
    <col min="4608" max="4608" width="11.140625" style="47" customWidth="1"/>
    <col min="4609" max="4609" width="11.5703125" style="47" customWidth="1"/>
    <col min="4610" max="4610" width="12.28515625" style="47" customWidth="1"/>
    <col min="4611" max="4854" width="9.140625" style="47"/>
    <col min="4855" max="4855" width="4.7109375" style="47" customWidth="1"/>
    <col min="4856" max="4856" width="41.5703125" style="47" customWidth="1"/>
    <col min="4857" max="4858" width="10.85546875" style="47" customWidth="1"/>
    <col min="4859" max="4859" width="9.7109375" style="47" customWidth="1"/>
    <col min="4860" max="4860" width="10.7109375" style="47" customWidth="1"/>
    <col min="4861" max="4861" width="10" style="47" customWidth="1"/>
    <col min="4862" max="4862" width="11.85546875" style="47" customWidth="1"/>
    <col min="4863" max="4863" width="11.28515625" style="47" customWidth="1"/>
    <col min="4864" max="4864" width="11.140625" style="47" customWidth="1"/>
    <col min="4865" max="4865" width="11.5703125" style="47" customWidth="1"/>
    <col min="4866" max="4866" width="12.28515625" style="47" customWidth="1"/>
    <col min="4867" max="5110" width="9.140625" style="47"/>
    <col min="5111" max="5111" width="4.7109375" style="47" customWidth="1"/>
    <col min="5112" max="5112" width="41.5703125" style="47" customWidth="1"/>
    <col min="5113" max="5114" width="10.85546875" style="47" customWidth="1"/>
    <col min="5115" max="5115" width="9.7109375" style="47" customWidth="1"/>
    <col min="5116" max="5116" width="10.7109375" style="47" customWidth="1"/>
    <col min="5117" max="5117" width="10" style="47" customWidth="1"/>
    <col min="5118" max="5118" width="11.85546875" style="47" customWidth="1"/>
    <col min="5119" max="5119" width="11.28515625" style="47" customWidth="1"/>
    <col min="5120" max="5120" width="11.140625" style="47" customWidth="1"/>
    <col min="5121" max="5121" width="11.5703125" style="47" customWidth="1"/>
    <col min="5122" max="5122" width="12.28515625" style="47" customWidth="1"/>
    <col min="5123" max="5366" width="9.140625" style="47"/>
    <col min="5367" max="5367" width="4.7109375" style="47" customWidth="1"/>
    <col min="5368" max="5368" width="41.5703125" style="47" customWidth="1"/>
    <col min="5369" max="5370" width="10.85546875" style="47" customWidth="1"/>
    <col min="5371" max="5371" width="9.7109375" style="47" customWidth="1"/>
    <col min="5372" max="5372" width="10.7109375" style="47" customWidth="1"/>
    <col min="5373" max="5373" width="10" style="47" customWidth="1"/>
    <col min="5374" max="5374" width="11.85546875" style="47" customWidth="1"/>
    <col min="5375" max="5375" width="11.28515625" style="47" customWidth="1"/>
    <col min="5376" max="5376" width="11.140625" style="47" customWidth="1"/>
    <col min="5377" max="5377" width="11.5703125" style="47" customWidth="1"/>
    <col min="5378" max="5378" width="12.28515625" style="47" customWidth="1"/>
    <col min="5379" max="5622" width="9.140625" style="47"/>
    <col min="5623" max="5623" width="4.7109375" style="47" customWidth="1"/>
    <col min="5624" max="5624" width="41.5703125" style="47" customWidth="1"/>
    <col min="5625" max="5626" width="10.85546875" style="47" customWidth="1"/>
    <col min="5627" max="5627" width="9.7109375" style="47" customWidth="1"/>
    <col min="5628" max="5628" width="10.7109375" style="47" customWidth="1"/>
    <col min="5629" max="5629" width="10" style="47" customWidth="1"/>
    <col min="5630" max="5630" width="11.85546875" style="47" customWidth="1"/>
    <col min="5631" max="5631" width="11.28515625" style="47" customWidth="1"/>
    <col min="5632" max="5632" width="11.140625" style="47" customWidth="1"/>
    <col min="5633" max="5633" width="11.5703125" style="47" customWidth="1"/>
    <col min="5634" max="5634" width="12.28515625" style="47" customWidth="1"/>
    <col min="5635" max="5878" width="9.140625" style="47"/>
    <col min="5879" max="5879" width="4.7109375" style="47" customWidth="1"/>
    <col min="5880" max="5880" width="41.5703125" style="47" customWidth="1"/>
    <col min="5881" max="5882" width="10.85546875" style="47" customWidth="1"/>
    <col min="5883" max="5883" width="9.7109375" style="47" customWidth="1"/>
    <col min="5884" max="5884" width="10.7109375" style="47" customWidth="1"/>
    <col min="5885" max="5885" width="10" style="47" customWidth="1"/>
    <col min="5886" max="5886" width="11.85546875" style="47" customWidth="1"/>
    <col min="5887" max="5887" width="11.28515625" style="47" customWidth="1"/>
    <col min="5888" max="5888" width="11.140625" style="47" customWidth="1"/>
    <col min="5889" max="5889" width="11.5703125" style="47" customWidth="1"/>
    <col min="5890" max="5890" width="12.28515625" style="47" customWidth="1"/>
    <col min="5891" max="6134" width="9.140625" style="47"/>
    <col min="6135" max="6135" width="4.7109375" style="47" customWidth="1"/>
    <col min="6136" max="6136" width="41.5703125" style="47" customWidth="1"/>
    <col min="6137" max="6138" width="10.85546875" style="47" customWidth="1"/>
    <col min="6139" max="6139" width="9.7109375" style="47" customWidth="1"/>
    <col min="6140" max="6140" width="10.7109375" style="47" customWidth="1"/>
    <col min="6141" max="6141" width="10" style="47" customWidth="1"/>
    <col min="6142" max="6142" width="11.85546875" style="47" customWidth="1"/>
    <col min="6143" max="6143" width="11.28515625" style="47" customWidth="1"/>
    <col min="6144" max="6144" width="11.140625" style="47" customWidth="1"/>
    <col min="6145" max="6145" width="11.5703125" style="47" customWidth="1"/>
    <col min="6146" max="6146" width="12.28515625" style="47" customWidth="1"/>
    <col min="6147" max="6390" width="9.140625" style="47"/>
    <col min="6391" max="6391" width="4.7109375" style="47" customWidth="1"/>
    <col min="6392" max="6392" width="41.5703125" style="47" customWidth="1"/>
    <col min="6393" max="6394" width="10.85546875" style="47" customWidth="1"/>
    <col min="6395" max="6395" width="9.7109375" style="47" customWidth="1"/>
    <col min="6396" max="6396" width="10.7109375" style="47" customWidth="1"/>
    <col min="6397" max="6397" width="10" style="47" customWidth="1"/>
    <col min="6398" max="6398" width="11.85546875" style="47" customWidth="1"/>
    <col min="6399" max="6399" width="11.28515625" style="47" customWidth="1"/>
    <col min="6400" max="6400" width="11.140625" style="47" customWidth="1"/>
    <col min="6401" max="6401" width="11.5703125" style="47" customWidth="1"/>
    <col min="6402" max="6402" width="12.28515625" style="47" customWidth="1"/>
    <col min="6403" max="6646" width="9.140625" style="47"/>
    <col min="6647" max="6647" width="4.7109375" style="47" customWidth="1"/>
    <col min="6648" max="6648" width="41.5703125" style="47" customWidth="1"/>
    <col min="6649" max="6650" width="10.85546875" style="47" customWidth="1"/>
    <col min="6651" max="6651" width="9.7109375" style="47" customWidth="1"/>
    <col min="6652" max="6652" width="10.7109375" style="47" customWidth="1"/>
    <col min="6653" max="6653" width="10" style="47" customWidth="1"/>
    <col min="6654" max="6654" width="11.85546875" style="47" customWidth="1"/>
    <col min="6655" max="6655" width="11.28515625" style="47" customWidth="1"/>
    <col min="6656" max="6656" width="11.140625" style="47" customWidth="1"/>
    <col min="6657" max="6657" width="11.5703125" style="47" customWidth="1"/>
    <col min="6658" max="6658" width="12.28515625" style="47" customWidth="1"/>
    <col min="6659" max="6902" width="9.140625" style="47"/>
    <col min="6903" max="6903" width="4.7109375" style="47" customWidth="1"/>
    <col min="6904" max="6904" width="41.5703125" style="47" customWidth="1"/>
    <col min="6905" max="6906" width="10.85546875" style="47" customWidth="1"/>
    <col min="6907" max="6907" width="9.7109375" style="47" customWidth="1"/>
    <col min="6908" max="6908" width="10.7109375" style="47" customWidth="1"/>
    <col min="6909" max="6909" width="10" style="47" customWidth="1"/>
    <col min="6910" max="6910" width="11.85546875" style="47" customWidth="1"/>
    <col min="6911" max="6911" width="11.28515625" style="47" customWidth="1"/>
    <col min="6912" max="6912" width="11.140625" style="47" customWidth="1"/>
    <col min="6913" max="6913" width="11.5703125" style="47" customWidth="1"/>
    <col min="6914" max="6914" width="12.28515625" style="47" customWidth="1"/>
    <col min="6915" max="7158" width="9.140625" style="47"/>
    <col min="7159" max="7159" width="4.7109375" style="47" customWidth="1"/>
    <col min="7160" max="7160" width="41.5703125" style="47" customWidth="1"/>
    <col min="7161" max="7162" width="10.85546875" style="47" customWidth="1"/>
    <col min="7163" max="7163" width="9.7109375" style="47" customWidth="1"/>
    <col min="7164" max="7164" width="10.7109375" style="47" customWidth="1"/>
    <col min="7165" max="7165" width="10" style="47" customWidth="1"/>
    <col min="7166" max="7166" width="11.85546875" style="47" customWidth="1"/>
    <col min="7167" max="7167" width="11.28515625" style="47" customWidth="1"/>
    <col min="7168" max="7168" width="11.140625" style="47" customWidth="1"/>
    <col min="7169" max="7169" width="11.5703125" style="47" customWidth="1"/>
    <col min="7170" max="7170" width="12.28515625" style="47" customWidth="1"/>
    <col min="7171" max="7414" width="9.140625" style="47"/>
    <col min="7415" max="7415" width="4.7109375" style="47" customWidth="1"/>
    <col min="7416" max="7416" width="41.5703125" style="47" customWidth="1"/>
    <col min="7417" max="7418" width="10.85546875" style="47" customWidth="1"/>
    <col min="7419" max="7419" width="9.7109375" style="47" customWidth="1"/>
    <col min="7420" max="7420" width="10.7109375" style="47" customWidth="1"/>
    <col min="7421" max="7421" width="10" style="47" customWidth="1"/>
    <col min="7422" max="7422" width="11.85546875" style="47" customWidth="1"/>
    <col min="7423" max="7423" width="11.28515625" style="47" customWidth="1"/>
    <col min="7424" max="7424" width="11.140625" style="47" customWidth="1"/>
    <col min="7425" max="7425" width="11.5703125" style="47" customWidth="1"/>
    <col min="7426" max="7426" width="12.28515625" style="47" customWidth="1"/>
    <col min="7427" max="7670" width="9.140625" style="47"/>
    <col min="7671" max="7671" width="4.7109375" style="47" customWidth="1"/>
    <col min="7672" max="7672" width="41.5703125" style="47" customWidth="1"/>
    <col min="7673" max="7674" width="10.85546875" style="47" customWidth="1"/>
    <col min="7675" max="7675" width="9.7109375" style="47" customWidth="1"/>
    <col min="7676" max="7676" width="10.7109375" style="47" customWidth="1"/>
    <col min="7677" max="7677" width="10" style="47" customWidth="1"/>
    <col min="7678" max="7678" width="11.85546875" style="47" customWidth="1"/>
    <col min="7679" max="7679" width="11.28515625" style="47" customWidth="1"/>
    <col min="7680" max="7680" width="11.140625" style="47" customWidth="1"/>
    <col min="7681" max="7681" width="11.5703125" style="47" customWidth="1"/>
    <col min="7682" max="7682" width="12.28515625" style="47" customWidth="1"/>
    <col min="7683" max="7926" width="9.140625" style="47"/>
    <col min="7927" max="7927" width="4.7109375" style="47" customWidth="1"/>
    <col min="7928" max="7928" width="41.5703125" style="47" customWidth="1"/>
    <col min="7929" max="7930" width="10.85546875" style="47" customWidth="1"/>
    <col min="7931" max="7931" width="9.7109375" style="47" customWidth="1"/>
    <col min="7932" max="7932" width="10.7109375" style="47" customWidth="1"/>
    <col min="7933" max="7933" width="10" style="47" customWidth="1"/>
    <col min="7934" max="7934" width="11.85546875" style="47" customWidth="1"/>
    <col min="7935" max="7935" width="11.28515625" style="47" customWidth="1"/>
    <col min="7936" max="7936" width="11.140625" style="47" customWidth="1"/>
    <col min="7937" max="7937" width="11.5703125" style="47" customWidth="1"/>
    <col min="7938" max="7938" width="12.28515625" style="47" customWidth="1"/>
    <col min="7939" max="8182" width="9.140625" style="47"/>
    <col min="8183" max="8183" width="4.7109375" style="47" customWidth="1"/>
    <col min="8184" max="8184" width="41.5703125" style="47" customWidth="1"/>
    <col min="8185" max="8186" width="10.85546875" style="47" customWidth="1"/>
    <col min="8187" max="8187" width="9.7109375" style="47" customWidth="1"/>
    <col min="8188" max="8188" width="10.7109375" style="47" customWidth="1"/>
    <col min="8189" max="8189" width="10" style="47" customWidth="1"/>
    <col min="8190" max="8190" width="11.85546875" style="47" customWidth="1"/>
    <col min="8191" max="8191" width="11.28515625" style="47" customWidth="1"/>
    <col min="8192" max="8192" width="11.140625" style="47" customWidth="1"/>
    <col min="8193" max="8193" width="11.5703125" style="47" customWidth="1"/>
    <col min="8194" max="8194" width="12.28515625" style="47" customWidth="1"/>
    <col min="8195" max="8438" width="9.140625" style="47"/>
    <col min="8439" max="8439" width="4.7109375" style="47" customWidth="1"/>
    <col min="8440" max="8440" width="41.5703125" style="47" customWidth="1"/>
    <col min="8441" max="8442" width="10.85546875" style="47" customWidth="1"/>
    <col min="8443" max="8443" width="9.7109375" style="47" customWidth="1"/>
    <col min="8444" max="8444" width="10.7109375" style="47" customWidth="1"/>
    <col min="8445" max="8445" width="10" style="47" customWidth="1"/>
    <col min="8446" max="8446" width="11.85546875" style="47" customWidth="1"/>
    <col min="8447" max="8447" width="11.28515625" style="47" customWidth="1"/>
    <col min="8448" max="8448" width="11.140625" style="47" customWidth="1"/>
    <col min="8449" max="8449" width="11.5703125" style="47" customWidth="1"/>
    <col min="8450" max="8450" width="12.28515625" style="47" customWidth="1"/>
    <col min="8451" max="8694" width="9.140625" style="47"/>
    <col min="8695" max="8695" width="4.7109375" style="47" customWidth="1"/>
    <col min="8696" max="8696" width="41.5703125" style="47" customWidth="1"/>
    <col min="8697" max="8698" width="10.85546875" style="47" customWidth="1"/>
    <col min="8699" max="8699" width="9.7109375" style="47" customWidth="1"/>
    <col min="8700" max="8700" width="10.7109375" style="47" customWidth="1"/>
    <col min="8701" max="8701" width="10" style="47" customWidth="1"/>
    <col min="8702" max="8702" width="11.85546875" style="47" customWidth="1"/>
    <col min="8703" max="8703" width="11.28515625" style="47" customWidth="1"/>
    <col min="8704" max="8704" width="11.140625" style="47" customWidth="1"/>
    <col min="8705" max="8705" width="11.5703125" style="47" customWidth="1"/>
    <col min="8706" max="8706" width="12.28515625" style="47" customWidth="1"/>
    <col min="8707" max="8950" width="9.140625" style="47"/>
    <col min="8951" max="8951" width="4.7109375" style="47" customWidth="1"/>
    <col min="8952" max="8952" width="41.5703125" style="47" customWidth="1"/>
    <col min="8953" max="8954" width="10.85546875" style="47" customWidth="1"/>
    <col min="8955" max="8955" width="9.7109375" style="47" customWidth="1"/>
    <col min="8956" max="8956" width="10.7109375" style="47" customWidth="1"/>
    <col min="8957" max="8957" width="10" style="47" customWidth="1"/>
    <col min="8958" max="8958" width="11.85546875" style="47" customWidth="1"/>
    <col min="8959" max="8959" width="11.28515625" style="47" customWidth="1"/>
    <col min="8960" max="8960" width="11.140625" style="47" customWidth="1"/>
    <col min="8961" max="8961" width="11.5703125" style="47" customWidth="1"/>
    <col min="8962" max="8962" width="12.28515625" style="47" customWidth="1"/>
    <col min="8963" max="9206" width="9.140625" style="47"/>
    <col min="9207" max="9207" width="4.7109375" style="47" customWidth="1"/>
    <col min="9208" max="9208" width="41.5703125" style="47" customWidth="1"/>
    <col min="9209" max="9210" width="10.85546875" style="47" customWidth="1"/>
    <col min="9211" max="9211" width="9.7109375" style="47" customWidth="1"/>
    <col min="9212" max="9212" width="10.7109375" style="47" customWidth="1"/>
    <col min="9213" max="9213" width="10" style="47" customWidth="1"/>
    <col min="9214" max="9214" width="11.85546875" style="47" customWidth="1"/>
    <col min="9215" max="9215" width="11.28515625" style="47" customWidth="1"/>
    <col min="9216" max="9216" width="11.140625" style="47" customWidth="1"/>
    <col min="9217" max="9217" width="11.5703125" style="47" customWidth="1"/>
    <col min="9218" max="9218" width="12.28515625" style="47" customWidth="1"/>
    <col min="9219" max="9462" width="9.140625" style="47"/>
    <col min="9463" max="9463" width="4.7109375" style="47" customWidth="1"/>
    <col min="9464" max="9464" width="41.5703125" style="47" customWidth="1"/>
    <col min="9465" max="9466" width="10.85546875" style="47" customWidth="1"/>
    <col min="9467" max="9467" width="9.7109375" style="47" customWidth="1"/>
    <col min="9468" max="9468" width="10.7109375" style="47" customWidth="1"/>
    <col min="9469" max="9469" width="10" style="47" customWidth="1"/>
    <col min="9470" max="9470" width="11.85546875" style="47" customWidth="1"/>
    <col min="9471" max="9471" width="11.28515625" style="47" customWidth="1"/>
    <col min="9472" max="9472" width="11.140625" style="47" customWidth="1"/>
    <col min="9473" max="9473" width="11.5703125" style="47" customWidth="1"/>
    <col min="9474" max="9474" width="12.28515625" style="47" customWidth="1"/>
    <col min="9475" max="9718" width="9.140625" style="47"/>
    <col min="9719" max="9719" width="4.7109375" style="47" customWidth="1"/>
    <col min="9720" max="9720" width="41.5703125" style="47" customWidth="1"/>
    <col min="9721" max="9722" width="10.85546875" style="47" customWidth="1"/>
    <col min="9723" max="9723" width="9.7109375" style="47" customWidth="1"/>
    <col min="9724" max="9724" width="10.7109375" style="47" customWidth="1"/>
    <col min="9725" max="9725" width="10" style="47" customWidth="1"/>
    <col min="9726" max="9726" width="11.85546875" style="47" customWidth="1"/>
    <col min="9727" max="9727" width="11.28515625" style="47" customWidth="1"/>
    <col min="9728" max="9728" width="11.140625" style="47" customWidth="1"/>
    <col min="9729" max="9729" width="11.5703125" style="47" customWidth="1"/>
    <col min="9730" max="9730" width="12.28515625" style="47" customWidth="1"/>
    <col min="9731" max="9974" width="9.140625" style="47"/>
    <col min="9975" max="9975" width="4.7109375" style="47" customWidth="1"/>
    <col min="9976" max="9976" width="41.5703125" style="47" customWidth="1"/>
    <col min="9977" max="9978" width="10.85546875" style="47" customWidth="1"/>
    <col min="9979" max="9979" width="9.7109375" style="47" customWidth="1"/>
    <col min="9980" max="9980" width="10.7109375" style="47" customWidth="1"/>
    <col min="9981" max="9981" width="10" style="47" customWidth="1"/>
    <col min="9982" max="9982" width="11.85546875" style="47" customWidth="1"/>
    <col min="9983" max="9983" width="11.28515625" style="47" customWidth="1"/>
    <col min="9984" max="9984" width="11.140625" style="47" customWidth="1"/>
    <col min="9985" max="9985" width="11.5703125" style="47" customWidth="1"/>
    <col min="9986" max="9986" width="12.28515625" style="47" customWidth="1"/>
    <col min="9987" max="10230" width="9.140625" style="47"/>
    <col min="10231" max="10231" width="4.7109375" style="47" customWidth="1"/>
    <col min="10232" max="10232" width="41.5703125" style="47" customWidth="1"/>
    <col min="10233" max="10234" width="10.85546875" style="47" customWidth="1"/>
    <col min="10235" max="10235" width="9.7109375" style="47" customWidth="1"/>
    <col min="10236" max="10236" width="10.7109375" style="47" customWidth="1"/>
    <col min="10237" max="10237" width="10" style="47" customWidth="1"/>
    <col min="10238" max="10238" width="11.85546875" style="47" customWidth="1"/>
    <col min="10239" max="10239" width="11.28515625" style="47" customWidth="1"/>
    <col min="10240" max="10240" width="11.140625" style="47" customWidth="1"/>
    <col min="10241" max="10241" width="11.5703125" style="47" customWidth="1"/>
    <col min="10242" max="10242" width="12.28515625" style="47" customWidth="1"/>
    <col min="10243" max="10486" width="9.140625" style="47"/>
    <col min="10487" max="10487" width="4.7109375" style="47" customWidth="1"/>
    <col min="10488" max="10488" width="41.5703125" style="47" customWidth="1"/>
    <col min="10489" max="10490" width="10.85546875" style="47" customWidth="1"/>
    <col min="10491" max="10491" width="9.7109375" style="47" customWidth="1"/>
    <col min="10492" max="10492" width="10.7109375" style="47" customWidth="1"/>
    <col min="10493" max="10493" width="10" style="47" customWidth="1"/>
    <col min="10494" max="10494" width="11.85546875" style="47" customWidth="1"/>
    <col min="10495" max="10495" width="11.28515625" style="47" customWidth="1"/>
    <col min="10496" max="10496" width="11.140625" style="47" customWidth="1"/>
    <col min="10497" max="10497" width="11.5703125" style="47" customWidth="1"/>
    <col min="10498" max="10498" width="12.28515625" style="47" customWidth="1"/>
    <col min="10499" max="10742" width="9.140625" style="47"/>
    <col min="10743" max="10743" width="4.7109375" style="47" customWidth="1"/>
    <col min="10744" max="10744" width="41.5703125" style="47" customWidth="1"/>
    <col min="10745" max="10746" width="10.85546875" style="47" customWidth="1"/>
    <col min="10747" max="10747" width="9.7109375" style="47" customWidth="1"/>
    <col min="10748" max="10748" width="10.7109375" style="47" customWidth="1"/>
    <col min="10749" max="10749" width="10" style="47" customWidth="1"/>
    <col min="10750" max="10750" width="11.85546875" style="47" customWidth="1"/>
    <col min="10751" max="10751" width="11.28515625" style="47" customWidth="1"/>
    <col min="10752" max="10752" width="11.140625" style="47" customWidth="1"/>
    <col min="10753" max="10753" width="11.5703125" style="47" customWidth="1"/>
    <col min="10754" max="10754" width="12.28515625" style="47" customWidth="1"/>
    <col min="10755" max="10998" width="9.140625" style="47"/>
    <col min="10999" max="10999" width="4.7109375" style="47" customWidth="1"/>
    <col min="11000" max="11000" width="41.5703125" style="47" customWidth="1"/>
    <col min="11001" max="11002" width="10.85546875" style="47" customWidth="1"/>
    <col min="11003" max="11003" width="9.7109375" style="47" customWidth="1"/>
    <col min="11004" max="11004" width="10.7109375" style="47" customWidth="1"/>
    <col min="11005" max="11005" width="10" style="47" customWidth="1"/>
    <col min="11006" max="11006" width="11.85546875" style="47" customWidth="1"/>
    <col min="11007" max="11007" width="11.28515625" style="47" customWidth="1"/>
    <col min="11008" max="11008" width="11.140625" style="47" customWidth="1"/>
    <col min="11009" max="11009" width="11.5703125" style="47" customWidth="1"/>
    <col min="11010" max="11010" width="12.28515625" style="47" customWidth="1"/>
    <col min="11011" max="11254" width="9.140625" style="47"/>
    <col min="11255" max="11255" width="4.7109375" style="47" customWidth="1"/>
    <col min="11256" max="11256" width="41.5703125" style="47" customWidth="1"/>
    <col min="11257" max="11258" width="10.85546875" style="47" customWidth="1"/>
    <col min="11259" max="11259" width="9.7109375" style="47" customWidth="1"/>
    <col min="11260" max="11260" width="10.7109375" style="47" customWidth="1"/>
    <col min="11261" max="11261" width="10" style="47" customWidth="1"/>
    <col min="11262" max="11262" width="11.85546875" style="47" customWidth="1"/>
    <col min="11263" max="11263" width="11.28515625" style="47" customWidth="1"/>
    <col min="11264" max="11264" width="11.140625" style="47" customWidth="1"/>
    <col min="11265" max="11265" width="11.5703125" style="47" customWidth="1"/>
    <col min="11266" max="11266" width="12.28515625" style="47" customWidth="1"/>
    <col min="11267" max="11510" width="9.140625" style="47"/>
    <col min="11511" max="11511" width="4.7109375" style="47" customWidth="1"/>
    <col min="11512" max="11512" width="41.5703125" style="47" customWidth="1"/>
    <col min="11513" max="11514" width="10.85546875" style="47" customWidth="1"/>
    <col min="11515" max="11515" width="9.7109375" style="47" customWidth="1"/>
    <col min="11516" max="11516" width="10.7109375" style="47" customWidth="1"/>
    <col min="11517" max="11517" width="10" style="47" customWidth="1"/>
    <col min="11518" max="11518" width="11.85546875" style="47" customWidth="1"/>
    <col min="11519" max="11519" width="11.28515625" style="47" customWidth="1"/>
    <col min="11520" max="11520" width="11.140625" style="47" customWidth="1"/>
    <col min="11521" max="11521" width="11.5703125" style="47" customWidth="1"/>
    <col min="11522" max="11522" width="12.28515625" style="47" customWidth="1"/>
    <col min="11523" max="11766" width="9.140625" style="47"/>
    <col min="11767" max="11767" width="4.7109375" style="47" customWidth="1"/>
    <col min="11768" max="11768" width="41.5703125" style="47" customWidth="1"/>
    <col min="11769" max="11770" width="10.85546875" style="47" customWidth="1"/>
    <col min="11771" max="11771" width="9.7109375" style="47" customWidth="1"/>
    <col min="11772" max="11772" width="10.7109375" style="47" customWidth="1"/>
    <col min="11773" max="11773" width="10" style="47" customWidth="1"/>
    <col min="11774" max="11774" width="11.85546875" style="47" customWidth="1"/>
    <col min="11775" max="11775" width="11.28515625" style="47" customWidth="1"/>
    <col min="11776" max="11776" width="11.140625" style="47" customWidth="1"/>
    <col min="11777" max="11777" width="11.5703125" style="47" customWidth="1"/>
    <col min="11778" max="11778" width="12.28515625" style="47" customWidth="1"/>
    <col min="11779" max="12022" width="9.140625" style="47"/>
    <col min="12023" max="12023" width="4.7109375" style="47" customWidth="1"/>
    <col min="12024" max="12024" width="41.5703125" style="47" customWidth="1"/>
    <col min="12025" max="12026" width="10.85546875" style="47" customWidth="1"/>
    <col min="12027" max="12027" width="9.7109375" style="47" customWidth="1"/>
    <col min="12028" max="12028" width="10.7109375" style="47" customWidth="1"/>
    <col min="12029" max="12029" width="10" style="47" customWidth="1"/>
    <col min="12030" max="12030" width="11.85546875" style="47" customWidth="1"/>
    <col min="12031" max="12031" width="11.28515625" style="47" customWidth="1"/>
    <col min="12032" max="12032" width="11.140625" style="47" customWidth="1"/>
    <col min="12033" max="12033" width="11.5703125" style="47" customWidth="1"/>
    <col min="12034" max="12034" width="12.28515625" style="47" customWidth="1"/>
    <col min="12035" max="12278" width="9.140625" style="47"/>
    <col min="12279" max="12279" width="4.7109375" style="47" customWidth="1"/>
    <col min="12280" max="12280" width="41.5703125" style="47" customWidth="1"/>
    <col min="12281" max="12282" width="10.85546875" style="47" customWidth="1"/>
    <col min="12283" max="12283" width="9.7109375" style="47" customWidth="1"/>
    <col min="12284" max="12284" width="10.7109375" style="47" customWidth="1"/>
    <col min="12285" max="12285" width="10" style="47" customWidth="1"/>
    <col min="12286" max="12286" width="11.85546875" style="47" customWidth="1"/>
    <col min="12287" max="12287" width="11.28515625" style="47" customWidth="1"/>
    <col min="12288" max="12288" width="11.140625" style="47" customWidth="1"/>
    <col min="12289" max="12289" width="11.5703125" style="47" customWidth="1"/>
    <col min="12290" max="12290" width="12.28515625" style="47" customWidth="1"/>
    <col min="12291" max="12534" width="9.140625" style="47"/>
    <col min="12535" max="12535" width="4.7109375" style="47" customWidth="1"/>
    <col min="12536" max="12536" width="41.5703125" style="47" customWidth="1"/>
    <col min="12537" max="12538" width="10.85546875" style="47" customWidth="1"/>
    <col min="12539" max="12539" width="9.7109375" style="47" customWidth="1"/>
    <col min="12540" max="12540" width="10.7109375" style="47" customWidth="1"/>
    <col min="12541" max="12541" width="10" style="47" customWidth="1"/>
    <col min="12542" max="12542" width="11.85546875" style="47" customWidth="1"/>
    <col min="12543" max="12543" width="11.28515625" style="47" customWidth="1"/>
    <col min="12544" max="12544" width="11.140625" style="47" customWidth="1"/>
    <col min="12545" max="12545" width="11.5703125" style="47" customWidth="1"/>
    <col min="12546" max="12546" width="12.28515625" style="47" customWidth="1"/>
    <col min="12547" max="12790" width="9.140625" style="47"/>
    <col min="12791" max="12791" width="4.7109375" style="47" customWidth="1"/>
    <col min="12792" max="12792" width="41.5703125" style="47" customWidth="1"/>
    <col min="12793" max="12794" width="10.85546875" style="47" customWidth="1"/>
    <col min="12795" max="12795" width="9.7109375" style="47" customWidth="1"/>
    <col min="12796" max="12796" width="10.7109375" style="47" customWidth="1"/>
    <col min="12797" max="12797" width="10" style="47" customWidth="1"/>
    <col min="12798" max="12798" width="11.85546875" style="47" customWidth="1"/>
    <col min="12799" max="12799" width="11.28515625" style="47" customWidth="1"/>
    <col min="12800" max="12800" width="11.140625" style="47" customWidth="1"/>
    <col min="12801" max="12801" width="11.5703125" style="47" customWidth="1"/>
    <col min="12802" max="12802" width="12.28515625" style="47" customWidth="1"/>
    <col min="12803" max="13046" width="9.140625" style="47"/>
    <col min="13047" max="13047" width="4.7109375" style="47" customWidth="1"/>
    <col min="13048" max="13048" width="41.5703125" style="47" customWidth="1"/>
    <col min="13049" max="13050" width="10.85546875" style="47" customWidth="1"/>
    <col min="13051" max="13051" width="9.7109375" style="47" customWidth="1"/>
    <col min="13052" max="13052" width="10.7109375" style="47" customWidth="1"/>
    <col min="13053" max="13053" width="10" style="47" customWidth="1"/>
    <col min="13054" max="13054" width="11.85546875" style="47" customWidth="1"/>
    <col min="13055" max="13055" width="11.28515625" style="47" customWidth="1"/>
    <col min="13056" max="13056" width="11.140625" style="47" customWidth="1"/>
    <col min="13057" max="13057" width="11.5703125" style="47" customWidth="1"/>
    <col min="13058" max="13058" width="12.28515625" style="47" customWidth="1"/>
    <col min="13059" max="13302" width="9.140625" style="47"/>
    <col min="13303" max="13303" width="4.7109375" style="47" customWidth="1"/>
    <col min="13304" max="13304" width="41.5703125" style="47" customWidth="1"/>
    <col min="13305" max="13306" width="10.85546875" style="47" customWidth="1"/>
    <col min="13307" max="13307" width="9.7109375" style="47" customWidth="1"/>
    <col min="13308" max="13308" width="10.7109375" style="47" customWidth="1"/>
    <col min="13309" max="13309" width="10" style="47" customWidth="1"/>
    <col min="13310" max="13310" width="11.85546875" style="47" customWidth="1"/>
    <col min="13311" max="13311" width="11.28515625" style="47" customWidth="1"/>
    <col min="13312" max="13312" width="11.140625" style="47" customWidth="1"/>
    <col min="13313" max="13313" width="11.5703125" style="47" customWidth="1"/>
    <col min="13314" max="13314" width="12.28515625" style="47" customWidth="1"/>
    <col min="13315" max="13558" width="9.140625" style="47"/>
    <col min="13559" max="13559" width="4.7109375" style="47" customWidth="1"/>
    <col min="13560" max="13560" width="41.5703125" style="47" customWidth="1"/>
    <col min="13561" max="13562" width="10.85546875" style="47" customWidth="1"/>
    <col min="13563" max="13563" width="9.7109375" style="47" customWidth="1"/>
    <col min="13564" max="13564" width="10.7109375" style="47" customWidth="1"/>
    <col min="13565" max="13565" width="10" style="47" customWidth="1"/>
    <col min="13566" max="13566" width="11.85546875" style="47" customWidth="1"/>
    <col min="13567" max="13567" width="11.28515625" style="47" customWidth="1"/>
    <col min="13568" max="13568" width="11.140625" style="47" customWidth="1"/>
    <col min="13569" max="13569" width="11.5703125" style="47" customWidth="1"/>
    <col min="13570" max="13570" width="12.28515625" style="47" customWidth="1"/>
    <col min="13571" max="13814" width="9.140625" style="47"/>
    <col min="13815" max="13815" width="4.7109375" style="47" customWidth="1"/>
    <col min="13816" max="13816" width="41.5703125" style="47" customWidth="1"/>
    <col min="13817" max="13818" width="10.85546875" style="47" customWidth="1"/>
    <col min="13819" max="13819" width="9.7109375" style="47" customWidth="1"/>
    <col min="13820" max="13820" width="10.7109375" style="47" customWidth="1"/>
    <col min="13821" max="13821" width="10" style="47" customWidth="1"/>
    <col min="13822" max="13822" width="11.85546875" style="47" customWidth="1"/>
    <col min="13823" max="13823" width="11.28515625" style="47" customWidth="1"/>
    <col min="13824" max="13824" width="11.140625" style="47" customWidth="1"/>
    <col min="13825" max="13825" width="11.5703125" style="47" customWidth="1"/>
    <col min="13826" max="13826" width="12.28515625" style="47" customWidth="1"/>
    <col min="13827" max="14070" width="9.140625" style="47"/>
    <col min="14071" max="14071" width="4.7109375" style="47" customWidth="1"/>
    <col min="14072" max="14072" width="41.5703125" style="47" customWidth="1"/>
    <col min="14073" max="14074" width="10.85546875" style="47" customWidth="1"/>
    <col min="14075" max="14075" width="9.7109375" style="47" customWidth="1"/>
    <col min="14076" max="14076" width="10.7109375" style="47" customWidth="1"/>
    <col min="14077" max="14077" width="10" style="47" customWidth="1"/>
    <col min="14078" max="14078" width="11.85546875" style="47" customWidth="1"/>
    <col min="14079" max="14079" width="11.28515625" style="47" customWidth="1"/>
    <col min="14080" max="14080" width="11.140625" style="47" customWidth="1"/>
    <col min="14081" max="14081" width="11.5703125" style="47" customWidth="1"/>
    <col min="14082" max="14082" width="12.28515625" style="47" customWidth="1"/>
    <col min="14083" max="14326" width="9.140625" style="47"/>
    <col min="14327" max="14327" width="4.7109375" style="47" customWidth="1"/>
    <col min="14328" max="14328" width="41.5703125" style="47" customWidth="1"/>
    <col min="14329" max="14330" width="10.85546875" style="47" customWidth="1"/>
    <col min="14331" max="14331" width="9.7109375" style="47" customWidth="1"/>
    <col min="14332" max="14332" width="10.7109375" style="47" customWidth="1"/>
    <col min="14333" max="14333" width="10" style="47" customWidth="1"/>
    <col min="14334" max="14334" width="11.85546875" style="47" customWidth="1"/>
    <col min="14335" max="14335" width="11.28515625" style="47" customWidth="1"/>
    <col min="14336" max="14336" width="11.140625" style="47" customWidth="1"/>
    <col min="14337" max="14337" width="11.5703125" style="47" customWidth="1"/>
    <col min="14338" max="14338" width="12.28515625" style="47" customWidth="1"/>
    <col min="14339" max="14582" width="9.140625" style="47"/>
    <col min="14583" max="14583" width="4.7109375" style="47" customWidth="1"/>
    <col min="14584" max="14584" width="41.5703125" style="47" customWidth="1"/>
    <col min="14585" max="14586" width="10.85546875" style="47" customWidth="1"/>
    <col min="14587" max="14587" width="9.7109375" style="47" customWidth="1"/>
    <col min="14588" max="14588" width="10.7109375" style="47" customWidth="1"/>
    <col min="14589" max="14589" width="10" style="47" customWidth="1"/>
    <col min="14590" max="14590" width="11.85546875" style="47" customWidth="1"/>
    <col min="14591" max="14591" width="11.28515625" style="47" customWidth="1"/>
    <col min="14592" max="14592" width="11.140625" style="47" customWidth="1"/>
    <col min="14593" max="14593" width="11.5703125" style="47" customWidth="1"/>
    <col min="14594" max="14594" width="12.28515625" style="47" customWidth="1"/>
    <col min="14595" max="14838" width="9.140625" style="47"/>
    <col min="14839" max="14839" width="4.7109375" style="47" customWidth="1"/>
    <col min="14840" max="14840" width="41.5703125" style="47" customWidth="1"/>
    <col min="14841" max="14842" width="10.85546875" style="47" customWidth="1"/>
    <col min="14843" max="14843" width="9.7109375" style="47" customWidth="1"/>
    <col min="14844" max="14844" width="10.7109375" style="47" customWidth="1"/>
    <col min="14845" max="14845" width="10" style="47" customWidth="1"/>
    <col min="14846" max="14846" width="11.85546875" style="47" customWidth="1"/>
    <col min="14847" max="14847" width="11.28515625" style="47" customWidth="1"/>
    <col min="14848" max="14848" width="11.140625" style="47" customWidth="1"/>
    <col min="14849" max="14849" width="11.5703125" style="47" customWidth="1"/>
    <col min="14850" max="14850" width="12.28515625" style="47" customWidth="1"/>
    <col min="14851" max="15094" width="9.140625" style="47"/>
    <col min="15095" max="15095" width="4.7109375" style="47" customWidth="1"/>
    <col min="15096" max="15096" width="41.5703125" style="47" customWidth="1"/>
    <col min="15097" max="15098" width="10.85546875" style="47" customWidth="1"/>
    <col min="15099" max="15099" width="9.7109375" style="47" customWidth="1"/>
    <col min="15100" max="15100" width="10.7109375" style="47" customWidth="1"/>
    <col min="15101" max="15101" width="10" style="47" customWidth="1"/>
    <col min="15102" max="15102" width="11.85546875" style="47" customWidth="1"/>
    <col min="15103" max="15103" width="11.28515625" style="47" customWidth="1"/>
    <col min="15104" max="15104" width="11.140625" style="47" customWidth="1"/>
    <col min="15105" max="15105" width="11.5703125" style="47" customWidth="1"/>
    <col min="15106" max="15106" width="12.28515625" style="47" customWidth="1"/>
    <col min="15107" max="15350" width="9.140625" style="47"/>
    <col min="15351" max="15351" width="4.7109375" style="47" customWidth="1"/>
    <col min="15352" max="15352" width="41.5703125" style="47" customWidth="1"/>
    <col min="15353" max="15354" width="10.85546875" style="47" customWidth="1"/>
    <col min="15355" max="15355" width="9.7109375" style="47" customWidth="1"/>
    <col min="15356" max="15356" width="10.7109375" style="47" customWidth="1"/>
    <col min="15357" max="15357" width="10" style="47" customWidth="1"/>
    <col min="15358" max="15358" width="11.85546875" style="47" customWidth="1"/>
    <col min="15359" max="15359" width="11.28515625" style="47" customWidth="1"/>
    <col min="15360" max="15360" width="11.140625" style="47" customWidth="1"/>
    <col min="15361" max="15361" width="11.5703125" style="47" customWidth="1"/>
    <col min="15362" max="15362" width="12.28515625" style="47" customWidth="1"/>
    <col min="15363" max="15606" width="9.140625" style="47"/>
    <col min="15607" max="15607" width="4.7109375" style="47" customWidth="1"/>
    <col min="15608" max="15608" width="41.5703125" style="47" customWidth="1"/>
    <col min="15609" max="15610" width="10.85546875" style="47" customWidth="1"/>
    <col min="15611" max="15611" width="9.7109375" style="47" customWidth="1"/>
    <col min="15612" max="15612" width="10.7109375" style="47" customWidth="1"/>
    <col min="15613" max="15613" width="10" style="47" customWidth="1"/>
    <col min="15614" max="15614" width="11.85546875" style="47" customWidth="1"/>
    <col min="15615" max="15615" width="11.28515625" style="47" customWidth="1"/>
    <col min="15616" max="15616" width="11.140625" style="47" customWidth="1"/>
    <col min="15617" max="15617" width="11.5703125" style="47" customWidth="1"/>
    <col min="15618" max="15618" width="12.28515625" style="47" customWidth="1"/>
    <col min="15619" max="15862" width="9.140625" style="47"/>
    <col min="15863" max="15863" width="4.7109375" style="47" customWidth="1"/>
    <col min="15864" max="15864" width="41.5703125" style="47" customWidth="1"/>
    <col min="15865" max="15866" width="10.85546875" style="47" customWidth="1"/>
    <col min="15867" max="15867" width="9.7109375" style="47" customWidth="1"/>
    <col min="15868" max="15868" width="10.7109375" style="47" customWidth="1"/>
    <col min="15869" max="15869" width="10" style="47" customWidth="1"/>
    <col min="15870" max="15870" width="11.85546875" style="47" customWidth="1"/>
    <col min="15871" max="15871" width="11.28515625" style="47" customWidth="1"/>
    <col min="15872" max="15872" width="11.140625" style="47" customWidth="1"/>
    <col min="15873" max="15873" width="11.5703125" style="47" customWidth="1"/>
    <col min="15874" max="15874" width="12.28515625" style="47" customWidth="1"/>
    <col min="15875" max="16118" width="9.140625" style="47"/>
    <col min="16119" max="16119" width="4.7109375" style="47" customWidth="1"/>
    <col min="16120" max="16120" width="41.5703125" style="47" customWidth="1"/>
    <col min="16121" max="16122" width="10.85546875" style="47" customWidth="1"/>
    <col min="16123" max="16123" width="9.7109375" style="47" customWidth="1"/>
    <col min="16124" max="16124" width="10.7109375" style="47" customWidth="1"/>
    <col min="16125" max="16125" width="10" style="47" customWidth="1"/>
    <col min="16126" max="16126" width="11.85546875" style="47" customWidth="1"/>
    <col min="16127" max="16127" width="11.28515625" style="47" customWidth="1"/>
    <col min="16128" max="16128" width="11.140625" style="47" customWidth="1"/>
    <col min="16129" max="16129" width="11.5703125" style="47" customWidth="1"/>
    <col min="16130" max="16130" width="12.28515625" style="47" customWidth="1"/>
    <col min="16131" max="16384" width="9.140625" style="47"/>
  </cols>
  <sheetData>
    <row r="1" spans="1:7" ht="16.5" customHeight="1">
      <c r="A1" s="69" t="s">
        <v>136</v>
      </c>
      <c r="B1" s="69"/>
      <c r="C1" s="70"/>
      <c r="D1" s="71"/>
      <c r="E1" s="71"/>
      <c r="F1" s="70"/>
      <c r="G1" s="72" t="s">
        <v>125</v>
      </c>
    </row>
    <row r="2" spans="1:7" ht="16.5" customHeight="1">
      <c r="A2" s="48"/>
      <c r="B2" s="51"/>
      <c r="C2" s="50"/>
      <c r="D2" s="49"/>
      <c r="E2" s="49"/>
      <c r="F2" s="49"/>
    </row>
    <row r="3" spans="1:7" ht="16.5" customHeight="1">
      <c r="A3" s="271" t="s">
        <v>137</v>
      </c>
      <c r="B3" s="271"/>
      <c r="C3" s="271"/>
      <c r="D3" s="271"/>
      <c r="E3" s="271"/>
      <c r="F3" s="271"/>
      <c r="G3" s="271"/>
    </row>
    <row r="4" spans="1:7" ht="16.5" customHeight="1" thickBot="1">
      <c r="A4" s="52" t="s">
        <v>14</v>
      </c>
      <c r="B4" s="53"/>
      <c r="D4" s="49"/>
      <c r="E4" s="49"/>
      <c r="G4" s="73" t="s">
        <v>138</v>
      </c>
    </row>
    <row r="5" spans="1:7" ht="16.5" customHeight="1" thickBot="1">
      <c r="A5" s="272" t="s">
        <v>16</v>
      </c>
      <c r="B5" s="274" t="s">
        <v>17</v>
      </c>
      <c r="C5" s="276" t="s">
        <v>127</v>
      </c>
      <c r="D5" s="277"/>
      <c r="E5" s="277"/>
      <c r="F5" s="277"/>
      <c r="G5" s="278"/>
    </row>
    <row r="6" spans="1:7" ht="16.5" customHeight="1" thickBot="1">
      <c r="A6" s="273"/>
      <c r="B6" s="275"/>
      <c r="C6" s="74" t="s">
        <v>18</v>
      </c>
      <c r="D6" s="75" t="s">
        <v>19</v>
      </c>
      <c r="E6" s="76" t="s">
        <v>20</v>
      </c>
      <c r="F6" s="75" t="s">
        <v>21</v>
      </c>
      <c r="G6" s="76" t="s">
        <v>22</v>
      </c>
    </row>
    <row r="7" spans="1:7" s="54" customFormat="1" ht="16.5" customHeight="1" thickBot="1">
      <c r="A7" s="77">
        <v>1</v>
      </c>
      <c r="B7" s="78">
        <v>2</v>
      </c>
      <c r="C7" s="79">
        <v>8</v>
      </c>
      <c r="D7" s="80">
        <v>9</v>
      </c>
      <c r="E7" s="81">
        <v>10</v>
      </c>
      <c r="F7" s="80">
        <v>11</v>
      </c>
      <c r="G7" s="81">
        <v>12</v>
      </c>
    </row>
    <row r="8" spans="1:7" ht="16.5" customHeight="1">
      <c r="A8" s="82" t="s">
        <v>23</v>
      </c>
      <c r="B8" s="83" t="s">
        <v>24</v>
      </c>
      <c r="C8" s="84">
        <f>D8</f>
        <v>3.1601940182648398E-2</v>
      </c>
      <c r="D8" s="85">
        <f>D9+D14+D15+D16</f>
        <v>3.1601940182648398E-2</v>
      </c>
      <c r="E8" s="85">
        <f>E9+E14+E15+E16</f>
        <v>0</v>
      </c>
      <c r="F8" s="85">
        <f>F9+F14+F15+F16</f>
        <v>3.408935045662094E-3</v>
      </c>
      <c r="G8" s="86">
        <f>G9+G14+G15+G16</f>
        <v>1.359221595050226E-4</v>
      </c>
    </row>
    <row r="9" spans="1:7" ht="16.5" customHeight="1">
      <c r="A9" s="82" t="s">
        <v>25</v>
      </c>
      <c r="B9" s="83" t="s">
        <v>26</v>
      </c>
      <c r="C9" s="87">
        <f>D9</f>
        <v>3.1601940182648398E-2</v>
      </c>
      <c r="D9" s="88">
        <f>D10+D11+D12+D13</f>
        <v>3.1601940182648398E-2</v>
      </c>
      <c r="E9" s="88">
        <f>E10+E11+E12+E13</f>
        <v>0</v>
      </c>
      <c r="F9" s="88">
        <f>F10+F11+F12+F13</f>
        <v>3.408935045662094E-3</v>
      </c>
      <c r="G9" s="89">
        <f>G10+G11+G12+G13</f>
        <v>1.359221595050226E-4</v>
      </c>
    </row>
    <row r="10" spans="1:7" ht="16.5" customHeight="1">
      <c r="A10" s="82"/>
      <c r="B10" s="83" t="s">
        <v>27</v>
      </c>
      <c r="C10" s="87"/>
      <c r="D10" s="88"/>
      <c r="E10" s="90"/>
      <c r="F10" s="88"/>
      <c r="G10" s="89"/>
    </row>
    <row r="11" spans="1:7" ht="16.5" customHeight="1">
      <c r="A11" s="82"/>
      <c r="B11" s="83" t="s">
        <v>19</v>
      </c>
      <c r="C11" s="87"/>
      <c r="D11" s="88">
        <f>276.832996/I29</f>
        <v>3.1601940182648398E-2</v>
      </c>
      <c r="E11" s="90">
        <v>0</v>
      </c>
      <c r="F11" s="88">
        <f>D20-D22-D28</f>
        <v>3.408935045662094E-3</v>
      </c>
      <c r="G11" s="89"/>
    </row>
    <row r="12" spans="1:7" ht="16.5" customHeight="1">
      <c r="A12" s="82"/>
      <c r="B12" s="83" t="s">
        <v>20</v>
      </c>
      <c r="C12" s="87"/>
      <c r="D12" s="88"/>
      <c r="E12" s="88"/>
      <c r="F12" s="88"/>
      <c r="G12" s="89"/>
    </row>
    <row r="13" spans="1:7" ht="16.5" customHeight="1">
      <c r="A13" s="82"/>
      <c r="B13" s="83" t="s">
        <v>28</v>
      </c>
      <c r="C13" s="87"/>
      <c r="D13" s="88"/>
      <c r="E13" s="88"/>
      <c r="F13" s="88"/>
      <c r="G13" s="89">
        <f>F21-F24</f>
        <v>1.359221595050226E-4</v>
      </c>
    </row>
    <row r="14" spans="1:7" ht="16.5" customHeight="1">
      <c r="A14" s="82" t="s">
        <v>29</v>
      </c>
      <c r="B14" s="83" t="s">
        <v>30</v>
      </c>
      <c r="C14" s="87">
        <f>SUM(D14:G14)</f>
        <v>0</v>
      </c>
      <c r="D14" s="88">
        <v>0</v>
      </c>
      <c r="E14" s="88">
        <v>0</v>
      </c>
      <c r="F14" s="88">
        <v>0</v>
      </c>
      <c r="G14" s="89">
        <v>0</v>
      </c>
    </row>
    <row r="15" spans="1:7" ht="16.5" customHeight="1">
      <c r="A15" s="82" t="s">
        <v>31</v>
      </c>
      <c r="B15" s="83" t="s">
        <v>32</v>
      </c>
      <c r="C15" s="87">
        <v>0</v>
      </c>
      <c r="D15" s="88">
        <v>0</v>
      </c>
      <c r="E15" s="88">
        <v>0</v>
      </c>
      <c r="F15" s="88">
        <v>0</v>
      </c>
      <c r="G15" s="89">
        <v>0</v>
      </c>
    </row>
    <row r="16" spans="1:7" ht="16.5" customHeight="1">
      <c r="A16" s="82" t="s">
        <v>33</v>
      </c>
      <c r="B16" s="83" t="s">
        <v>34</v>
      </c>
      <c r="C16" s="87"/>
      <c r="D16" s="88"/>
      <c r="E16" s="88"/>
      <c r="F16" s="88"/>
      <c r="G16" s="89"/>
    </row>
    <row r="17" spans="1:9" ht="16.5" customHeight="1">
      <c r="A17" s="82" t="s">
        <v>35</v>
      </c>
      <c r="B17" s="83" t="s">
        <v>36</v>
      </c>
      <c r="C17" s="87">
        <f>2.498464/I29</f>
        <v>2.8521278538812782E-4</v>
      </c>
      <c r="D17" s="88">
        <f>(1.253903-0.11022)/I29</f>
        <v>1.305574200913242E-4</v>
      </c>
      <c r="E17" s="88">
        <f>[32]Лист4.1!J17</f>
        <v>0</v>
      </c>
      <c r="F17" s="88">
        <f>1.3471923402/I29</f>
        <v>1.5378907993150685E-4</v>
      </c>
      <c r="G17" s="89">
        <f>0.007587239136/I29</f>
        <v>8.6612318904109592E-7</v>
      </c>
    </row>
    <row r="18" spans="1:9" ht="16.5" customHeight="1">
      <c r="A18" s="82"/>
      <c r="B18" s="83" t="s">
        <v>37</v>
      </c>
      <c r="C18" s="91">
        <f>C17/C8</f>
        <v>9.0251669277169547E-3</v>
      </c>
      <c r="D18" s="92">
        <f>D17/D8</f>
        <v>4.1313102719879539E-3</v>
      </c>
      <c r="E18" s="93">
        <v>0</v>
      </c>
      <c r="F18" s="92">
        <f>F17/F8</f>
        <v>4.5113526034239078E-2</v>
      </c>
      <c r="G18" s="94">
        <f>G17/G8</f>
        <v>6.3722000312178007E-3</v>
      </c>
    </row>
    <row r="19" spans="1:9" ht="16.5" customHeight="1" thickBot="1">
      <c r="A19" s="95" t="s">
        <v>38</v>
      </c>
      <c r="B19" s="96" t="s">
        <v>39</v>
      </c>
      <c r="C19" s="97">
        <f>D19+E19+F19+G19</f>
        <v>0</v>
      </c>
      <c r="D19" s="98">
        <v>0</v>
      </c>
      <c r="E19" s="98">
        <v>0</v>
      </c>
      <c r="F19" s="98">
        <v>0</v>
      </c>
      <c r="G19" s="99">
        <v>0</v>
      </c>
    </row>
    <row r="20" spans="1:9" ht="16.5" customHeight="1" thickBot="1">
      <c r="A20" s="100" t="s">
        <v>40</v>
      </c>
      <c r="B20" s="101" t="s">
        <v>41</v>
      </c>
      <c r="C20" s="102">
        <f>C8-C17-C19</f>
        <v>3.1316727397260269E-2</v>
      </c>
      <c r="D20" s="103">
        <f>D8-D17-D19</f>
        <v>3.1471382762557072E-2</v>
      </c>
      <c r="E20" s="103">
        <f t="shared" ref="E20:G20" si="0">E8-E17-E19</f>
        <v>0</v>
      </c>
      <c r="F20" s="103">
        <f t="shared" si="0"/>
        <v>3.2551459657305872E-3</v>
      </c>
      <c r="G20" s="104">
        <f t="shared" si="0"/>
        <v>1.3505603631598149E-4</v>
      </c>
    </row>
    <row r="21" spans="1:9" ht="16.5" customHeight="1">
      <c r="A21" s="105"/>
      <c r="B21" s="62" t="s">
        <v>128</v>
      </c>
      <c r="C21" s="106">
        <f>C22+C23+C28+C26</f>
        <v>3.1616539053789958E-2</v>
      </c>
      <c r="D21" s="107">
        <f>D22+D23+D28</f>
        <v>2.8062447716894978E-2</v>
      </c>
      <c r="E21" s="107">
        <f>E22+E23+E28</f>
        <v>0</v>
      </c>
      <c r="F21" s="107">
        <f>F22+F23+F28</f>
        <v>3.5138009654639268E-3</v>
      </c>
      <c r="G21" s="108">
        <f>G22+G23+G28</f>
        <v>7.8393977780821919E-6</v>
      </c>
    </row>
    <row r="22" spans="1:9" ht="16.5" customHeight="1">
      <c r="A22" s="82" t="s">
        <v>42</v>
      </c>
      <c r="B22" s="109" t="s">
        <v>129</v>
      </c>
      <c r="C22" s="110">
        <f>D22+E22+F22+G22</f>
        <v>4.0144410958904116E-3</v>
      </c>
      <c r="D22" s="111">
        <f>35.166504/I29</f>
        <v>4.0144410958904116E-3</v>
      </c>
      <c r="E22" s="88">
        <v>0</v>
      </c>
      <c r="F22" s="88">
        <v>0</v>
      </c>
      <c r="G22" s="89">
        <v>0</v>
      </c>
    </row>
    <row r="23" spans="1:9" ht="16.5" customHeight="1">
      <c r="A23" s="82"/>
      <c r="B23" s="63" t="s">
        <v>130</v>
      </c>
      <c r="C23" s="110">
        <f>D23+E23+F23+G23</f>
        <v>3.5216403632420089E-3</v>
      </c>
      <c r="D23" s="112">
        <f>D24+D25+D26</f>
        <v>0</v>
      </c>
      <c r="E23" s="112">
        <f>E24+E25+E26</f>
        <v>0</v>
      </c>
      <c r="F23" s="112">
        <f>F24+F25+F26</f>
        <v>3.5138009654639268E-3</v>
      </c>
      <c r="G23" s="113">
        <f>G24+G25+G26</f>
        <v>7.8393977780821919E-6</v>
      </c>
    </row>
    <row r="24" spans="1:9" ht="16.5" customHeight="1">
      <c r="A24" s="82"/>
      <c r="B24" s="63" t="s">
        <v>131</v>
      </c>
      <c r="C24" s="114"/>
      <c r="D24" s="115"/>
      <c r="E24" s="115"/>
      <c r="F24" s="115">
        <f>29.5902183402/I29</f>
        <v>3.3778788059589042E-3</v>
      </c>
      <c r="G24" s="113">
        <f>[32]Лист4.1!L27</f>
        <v>0</v>
      </c>
    </row>
    <row r="25" spans="1:9" ht="16.5" customHeight="1">
      <c r="A25" s="82"/>
      <c r="B25" s="63" t="s">
        <v>132</v>
      </c>
      <c r="C25" s="114"/>
      <c r="D25" s="115"/>
      <c r="E25" s="115"/>
      <c r="F25" s="115">
        <f>0.906407588063999/I29</f>
        <v>1.0347118585205468E-4</v>
      </c>
      <c r="G25" s="113">
        <f>0.068673124536/I29</f>
        <v>7.8393977780821919E-6</v>
      </c>
    </row>
    <row r="26" spans="1:9" ht="16.5" customHeight="1">
      <c r="A26" s="82"/>
      <c r="B26" s="63" t="s">
        <v>133</v>
      </c>
      <c r="C26" s="114">
        <f>SUM(D26:G26)</f>
        <v>3.245097365296804E-5</v>
      </c>
      <c r="D26" s="88">
        <v>0</v>
      </c>
      <c r="E26" s="88">
        <v>0</v>
      </c>
      <c r="F26" s="112">
        <f>0.2842705292/I29</f>
        <v>3.245097365296804E-5</v>
      </c>
      <c r="G26" s="113">
        <f>[32]Лист4.1!L25</f>
        <v>0</v>
      </c>
    </row>
    <row r="27" spans="1:9" ht="16.5" customHeight="1">
      <c r="A27" s="82" t="s">
        <v>43</v>
      </c>
      <c r="B27" s="116" t="s">
        <v>44</v>
      </c>
      <c r="C27" s="87">
        <f>SUM(D27:G27)</f>
        <v>0</v>
      </c>
      <c r="D27" s="88">
        <v>0</v>
      </c>
      <c r="E27" s="88">
        <v>0</v>
      </c>
      <c r="F27" s="88">
        <v>0</v>
      </c>
      <c r="G27" s="89">
        <v>0</v>
      </c>
    </row>
    <row r="28" spans="1:9" ht="16.5" customHeight="1" thickBot="1">
      <c r="A28" s="117" t="s">
        <v>45</v>
      </c>
      <c r="B28" s="64" t="s">
        <v>135</v>
      </c>
      <c r="C28" s="118">
        <f>SUM(D28:G28)</f>
        <v>2.4048006621004567E-2</v>
      </c>
      <c r="D28" s="119">
        <f>210.660538/I29</f>
        <v>2.4048006621004567E-2</v>
      </c>
      <c r="E28" s="119">
        <v>0</v>
      </c>
      <c r="F28" s="119">
        <v>0</v>
      </c>
      <c r="G28" s="120">
        <v>0</v>
      </c>
    </row>
    <row r="29" spans="1:9" ht="16.5" customHeight="1" thickBot="1">
      <c r="A29" s="121" t="s">
        <v>134</v>
      </c>
      <c r="B29" s="65" t="s">
        <v>46</v>
      </c>
      <c r="C29" s="66">
        <f>C23+C28+C26</f>
        <v>2.7602097957899543E-2</v>
      </c>
      <c r="D29" s="67">
        <f t="shared" ref="D29:G29" si="1">D23+D28</f>
        <v>2.4048006621004567E-2</v>
      </c>
      <c r="E29" s="67">
        <f t="shared" si="1"/>
        <v>0</v>
      </c>
      <c r="F29" s="67">
        <f t="shared" si="1"/>
        <v>3.5138009654639268E-3</v>
      </c>
      <c r="G29" s="68">
        <f t="shared" si="1"/>
        <v>7.8393977780821919E-6</v>
      </c>
      <c r="I29" s="122">
        <f>365*24</f>
        <v>8760</v>
      </c>
    </row>
    <row r="30" spans="1:9" ht="16.5" customHeight="1">
      <c r="A30" s="48"/>
      <c r="B30" s="51"/>
      <c r="C30" s="55"/>
      <c r="D30" s="49"/>
      <c r="E30" s="49"/>
      <c r="F30" s="49"/>
    </row>
    <row r="31" spans="1:9" ht="16.5" customHeight="1">
      <c r="A31" s="48"/>
      <c r="B31" s="51"/>
      <c r="C31" s="48"/>
      <c r="D31" s="56"/>
      <c r="E31" s="57"/>
      <c r="F31" s="49"/>
      <c r="G31" s="58"/>
    </row>
    <row r="32" spans="1:9" ht="16.5" customHeight="1">
      <c r="A32" s="49"/>
      <c r="B32" s="59"/>
      <c r="C32" s="49"/>
      <c r="D32" s="49"/>
      <c r="E32" s="49"/>
      <c r="F32" s="49"/>
    </row>
    <row r="33" spans="1:6" ht="16.5" customHeight="1">
      <c r="A33" s="49"/>
      <c r="B33" s="59"/>
      <c r="C33" s="57"/>
      <c r="D33" s="56"/>
      <c r="E33" s="57"/>
      <c r="F33" s="49"/>
    </row>
    <row r="34" spans="1:6" ht="16.5" customHeight="1">
      <c r="A34" s="49"/>
      <c r="B34" s="59"/>
      <c r="C34" s="57"/>
      <c r="D34" s="60"/>
      <c r="E34" s="57"/>
      <c r="F34" s="49"/>
    </row>
    <row r="35" spans="1:6" ht="16.5" customHeight="1">
      <c r="A35" s="49"/>
      <c r="B35" s="59"/>
      <c r="C35" s="57"/>
      <c r="D35" s="56"/>
      <c r="E35" s="57"/>
      <c r="F35" s="49"/>
    </row>
    <row r="36" spans="1:6" ht="16.5" customHeight="1">
      <c r="A36" s="49"/>
      <c r="B36" s="59"/>
      <c r="C36" s="49"/>
      <c r="D36" s="49"/>
      <c r="E36" s="49"/>
      <c r="F36" s="49"/>
    </row>
    <row r="37" spans="1:6" ht="16.5" customHeight="1">
      <c r="A37" s="49"/>
      <c r="B37" s="59"/>
      <c r="C37" s="49"/>
      <c r="D37" s="49"/>
      <c r="E37" s="49"/>
      <c r="F37" s="49"/>
    </row>
    <row r="38" spans="1:6" ht="16.5" customHeight="1">
      <c r="A38" s="49"/>
      <c r="B38" s="59"/>
      <c r="C38" s="49"/>
      <c r="D38" s="49"/>
      <c r="E38" s="49"/>
      <c r="F38" s="49"/>
    </row>
    <row r="39" spans="1:6" ht="16.5" customHeight="1">
      <c r="A39" s="49"/>
      <c r="B39" s="59"/>
      <c r="C39" s="49"/>
      <c r="D39" s="49"/>
      <c r="E39" s="49"/>
      <c r="F39" s="49"/>
    </row>
    <row r="40" spans="1:6" ht="16.5" customHeight="1"/>
    <row r="41" spans="1:6" ht="16.5" customHeight="1"/>
    <row r="42" spans="1:6" ht="16.5" customHeight="1"/>
    <row r="43" spans="1:6" ht="16.5" customHeight="1"/>
    <row r="44" spans="1:6" ht="16.5" customHeight="1"/>
    <row r="45" spans="1:6" ht="16.5" customHeight="1"/>
    <row r="46" spans="1:6" ht="16.5" customHeight="1"/>
    <row r="47" spans="1:6" ht="16.5" customHeight="1"/>
    <row r="48" spans="1:6"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sheetData>
  <mergeCells count="4">
    <mergeCell ref="A3:G3"/>
    <mergeCell ref="A5:A6"/>
    <mergeCell ref="B5:B6"/>
    <mergeCell ref="C5:G5"/>
  </mergeCells>
  <pageMargins left="0.41" right="0.23" top="1" bottom="1" header="0.5" footer="0.5"/>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topLeftCell="A3" workbookViewId="0">
      <selection activeCell="C24" sqref="C24"/>
    </sheetView>
  </sheetViews>
  <sheetFormatPr defaultRowHeight="15.75"/>
  <cols>
    <col min="1" max="1" width="6.85546875" style="46" customWidth="1"/>
    <col min="2" max="2" width="52.7109375" style="46" customWidth="1"/>
    <col min="3" max="3" width="12.42578125" style="46" customWidth="1"/>
    <col min="4" max="4" width="15.140625" style="125" customWidth="1"/>
    <col min="5" max="5" width="29.85546875" style="46" customWidth="1"/>
    <col min="6" max="16384" width="9.140625" style="46"/>
  </cols>
  <sheetData>
    <row r="1" spans="1:5">
      <c r="A1" s="45" t="s">
        <v>0</v>
      </c>
    </row>
    <row r="3" spans="1:5">
      <c r="A3" s="280" t="s">
        <v>13</v>
      </c>
      <c r="B3" s="280"/>
      <c r="C3" s="280"/>
      <c r="D3" s="280"/>
      <c r="E3" s="280"/>
    </row>
    <row r="5" spans="1:5" s="157" customFormat="1">
      <c r="A5" s="279" t="s">
        <v>152</v>
      </c>
      <c r="B5" s="279"/>
      <c r="C5" s="279"/>
      <c r="D5" s="279"/>
      <c r="E5" s="279"/>
    </row>
    <row r="6" spans="1:5" ht="16.5" thickBot="1"/>
    <row r="7" spans="1:5" ht="16.5" thickBot="1">
      <c r="A7" s="174" t="s">
        <v>1</v>
      </c>
      <c r="B7" s="175" t="s">
        <v>2</v>
      </c>
      <c r="C7" s="176" t="s">
        <v>3</v>
      </c>
      <c r="D7" s="162"/>
      <c r="E7" s="156" t="s">
        <v>154</v>
      </c>
    </row>
    <row r="8" spans="1:5" ht="78.75">
      <c r="A8" s="135">
        <v>1</v>
      </c>
      <c r="B8" s="159" t="s">
        <v>146</v>
      </c>
      <c r="C8" s="171" t="s">
        <v>149</v>
      </c>
      <c r="D8" s="167">
        <v>2498424</v>
      </c>
      <c r="E8" s="163"/>
    </row>
    <row r="9" spans="1:5" ht="78.75">
      <c r="A9" s="136">
        <f>A8+1</f>
        <v>2</v>
      </c>
      <c r="B9" s="160" t="s">
        <v>147</v>
      </c>
      <c r="C9" s="172" t="s">
        <v>4</v>
      </c>
      <c r="D9" s="168">
        <v>0.9</v>
      </c>
      <c r="E9" s="164"/>
    </row>
    <row r="10" spans="1:5" ht="172.5" customHeight="1">
      <c r="A10" s="136">
        <f t="shared" ref="A10:A12" si="0">A9+1</f>
        <v>3</v>
      </c>
      <c r="B10" s="160" t="s">
        <v>148</v>
      </c>
      <c r="C10" s="172" t="s">
        <v>4</v>
      </c>
      <c r="D10" s="169">
        <v>1.97</v>
      </c>
      <c r="E10" s="165" t="s">
        <v>150</v>
      </c>
    </row>
    <row r="11" spans="1:5" ht="79.5" thickBot="1">
      <c r="A11" s="137">
        <f t="shared" si="0"/>
        <v>4</v>
      </c>
      <c r="B11" s="161" t="s">
        <v>151</v>
      </c>
      <c r="C11" s="173" t="s">
        <v>47</v>
      </c>
      <c r="D11" s="170">
        <v>3925586.85</v>
      </c>
      <c r="E11" s="177" t="s">
        <v>155</v>
      </c>
    </row>
    <row r="12" spans="1:5" ht="63.75" thickBot="1">
      <c r="A12" s="137">
        <f t="shared" si="0"/>
        <v>5</v>
      </c>
      <c r="B12" s="161" t="s">
        <v>153</v>
      </c>
      <c r="C12" s="173" t="s">
        <v>47</v>
      </c>
      <c r="D12" s="170">
        <v>0</v>
      </c>
      <c r="E12" s="166"/>
    </row>
    <row r="13" spans="1:5">
      <c r="B13" s="158"/>
      <c r="C13" s="158"/>
    </row>
    <row r="14" spans="1:5">
      <c r="B14" s="158"/>
      <c r="C14" s="158"/>
    </row>
    <row r="15" spans="1:5">
      <c r="B15" s="158"/>
      <c r="C15" s="158"/>
    </row>
    <row r="16" spans="1:5">
      <c r="B16" s="158"/>
      <c r="C16" s="158"/>
    </row>
    <row r="17" spans="2:3">
      <c r="B17" s="158"/>
      <c r="C17" s="158"/>
    </row>
    <row r="18" spans="2:3">
      <c r="B18" s="158"/>
      <c r="C18" s="158"/>
    </row>
    <row r="19" spans="2:3">
      <c r="B19" s="158"/>
      <c r="C19" s="158"/>
    </row>
  </sheetData>
  <mergeCells count="2">
    <mergeCell ref="A5:E5"/>
    <mergeCell ref="A3:E3"/>
  </mergeCells>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dimension ref="A1:K7"/>
  <sheetViews>
    <sheetView workbookViewId="0">
      <selection activeCell="G15" sqref="G15"/>
    </sheetView>
  </sheetViews>
  <sheetFormatPr defaultRowHeight="15.75"/>
  <cols>
    <col min="1" max="16384" width="9.140625" style="46"/>
  </cols>
  <sheetData>
    <row r="1" spans="1:11">
      <c r="A1" s="45" t="s">
        <v>0</v>
      </c>
    </row>
    <row r="3" spans="1:11">
      <c r="A3" s="280" t="s">
        <v>86</v>
      </c>
      <c r="B3" s="280"/>
      <c r="C3" s="280"/>
      <c r="D3" s="280"/>
      <c r="E3" s="280"/>
      <c r="F3" s="280"/>
      <c r="G3" s="280"/>
      <c r="H3" s="280"/>
      <c r="I3" s="280"/>
      <c r="J3" s="280"/>
      <c r="K3" s="280"/>
    </row>
    <row r="4" spans="1:11">
      <c r="A4" s="44"/>
    </row>
    <row r="6" spans="1:11">
      <c r="A6" s="281" t="s">
        <v>87</v>
      </c>
      <c r="B6" s="281"/>
      <c r="C6" s="281"/>
      <c r="D6" s="281"/>
      <c r="E6" s="281"/>
      <c r="F6" s="281"/>
      <c r="G6" s="281"/>
      <c r="H6" s="281"/>
      <c r="I6" s="281"/>
      <c r="J6" s="281"/>
      <c r="K6" s="281"/>
    </row>
    <row r="7" spans="1:11">
      <c r="A7" s="44" t="s">
        <v>88</v>
      </c>
      <c r="B7" s="44"/>
      <c r="C7" s="44"/>
      <c r="D7" s="44"/>
      <c r="E7" s="44"/>
      <c r="F7" s="44"/>
      <c r="G7" s="44"/>
      <c r="H7" s="44"/>
      <c r="I7" s="44"/>
      <c r="J7" s="44"/>
      <c r="K7" s="44"/>
    </row>
  </sheetData>
  <mergeCells count="2">
    <mergeCell ref="A3:K3"/>
    <mergeCell ref="A6:K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P19"/>
  <sheetViews>
    <sheetView zoomScale="75" zoomScaleNormal="75" workbookViewId="0">
      <selection activeCell="I24" sqref="I24"/>
    </sheetView>
  </sheetViews>
  <sheetFormatPr defaultRowHeight="15.75"/>
  <cols>
    <col min="1" max="1" width="4.42578125" style="46" customWidth="1"/>
    <col min="2" max="2" width="18.85546875" style="46" customWidth="1"/>
    <col min="3" max="3" width="11.85546875" style="46" customWidth="1"/>
    <col min="4" max="4" width="8.7109375" style="46" customWidth="1"/>
    <col min="5" max="5" width="10.42578125" style="46" customWidth="1"/>
    <col min="6" max="7" width="8.7109375" style="46" customWidth="1"/>
    <col min="8" max="8" width="20" style="46" customWidth="1"/>
    <col min="9" max="11" width="8.7109375" style="46" customWidth="1"/>
    <col min="12" max="12" width="11.42578125" style="46" customWidth="1"/>
    <col min="13" max="16" width="8.7109375" style="46" customWidth="1"/>
    <col min="17" max="16384" width="9.140625" style="46"/>
  </cols>
  <sheetData>
    <row r="1" spans="2:16">
      <c r="B1" s="45" t="s">
        <v>0</v>
      </c>
    </row>
    <row r="3" spans="2:16">
      <c r="B3" s="289" t="s">
        <v>13</v>
      </c>
      <c r="C3" s="289"/>
      <c r="D3" s="289"/>
      <c r="E3" s="289"/>
      <c r="F3" s="289"/>
      <c r="G3" s="289"/>
      <c r="H3" s="289"/>
      <c r="I3" s="289"/>
      <c r="J3" s="289"/>
      <c r="K3" s="289"/>
      <c r="L3" s="289"/>
      <c r="M3" s="289"/>
      <c r="N3" s="289"/>
      <c r="O3" s="289"/>
      <c r="P3" s="289"/>
    </row>
    <row r="4" spans="2:16">
      <c r="B4" s="289"/>
      <c r="C4" s="289"/>
      <c r="D4" s="289"/>
      <c r="E4" s="289"/>
      <c r="F4" s="289"/>
      <c r="G4" s="289"/>
      <c r="H4" s="289"/>
      <c r="I4" s="289"/>
      <c r="J4" s="289"/>
      <c r="K4" s="289"/>
      <c r="L4" s="289"/>
      <c r="M4" s="289"/>
      <c r="N4" s="289"/>
      <c r="O4" s="289"/>
      <c r="P4" s="289"/>
    </row>
    <row r="5" spans="2:16">
      <c r="B5" s="290" t="s">
        <v>60</v>
      </c>
      <c r="C5" s="290"/>
      <c r="D5" s="290"/>
      <c r="E5" s="290"/>
      <c r="F5" s="290"/>
      <c r="G5" s="290"/>
      <c r="H5" s="290"/>
      <c r="I5" s="290"/>
      <c r="J5" s="290"/>
      <c r="K5" s="290"/>
      <c r="L5" s="290"/>
      <c r="M5" s="290"/>
      <c r="N5" s="290"/>
      <c r="O5" s="290"/>
      <c r="P5" s="290"/>
    </row>
    <row r="7" spans="2:16">
      <c r="B7" s="280" t="s">
        <v>139</v>
      </c>
      <c r="C7" s="280"/>
      <c r="D7" s="280"/>
      <c r="E7" s="280"/>
      <c r="F7" s="280"/>
      <c r="G7" s="280"/>
      <c r="H7" s="280"/>
      <c r="I7" s="280"/>
      <c r="J7" s="280"/>
      <c r="K7" s="280"/>
      <c r="L7" s="280"/>
      <c r="M7" s="280"/>
      <c r="N7" s="280"/>
      <c r="O7" s="280"/>
      <c r="P7" s="280"/>
    </row>
    <row r="8" spans="2:16" ht="16.5" thickBot="1"/>
    <row r="9" spans="2:16" ht="16.5" thickBot="1">
      <c r="B9" s="130"/>
      <c r="C9" s="134" t="s">
        <v>3</v>
      </c>
      <c r="D9" s="138" t="s">
        <v>61</v>
      </c>
      <c r="E9" s="134" t="s">
        <v>62</v>
      </c>
      <c r="F9" s="138" t="s">
        <v>63</v>
      </c>
      <c r="G9" s="134" t="s">
        <v>64</v>
      </c>
      <c r="H9" s="138" t="s">
        <v>65</v>
      </c>
      <c r="I9" s="134" t="s">
        <v>66</v>
      </c>
      <c r="J9" s="138" t="s">
        <v>67</v>
      </c>
      <c r="K9" s="134" t="s">
        <v>68</v>
      </c>
      <c r="L9" s="138" t="s">
        <v>69</v>
      </c>
      <c r="M9" s="134" t="s">
        <v>70</v>
      </c>
      <c r="N9" s="138" t="s">
        <v>71</v>
      </c>
      <c r="O9" s="134" t="s">
        <v>72</v>
      </c>
      <c r="P9" s="142" t="s">
        <v>73</v>
      </c>
    </row>
    <row r="10" spans="2:16">
      <c r="B10" s="131" t="s">
        <v>74</v>
      </c>
      <c r="C10" s="135">
        <v>0</v>
      </c>
      <c r="D10" s="139">
        <v>0</v>
      </c>
      <c r="E10" s="135">
        <v>0</v>
      </c>
      <c r="F10" s="139">
        <v>0</v>
      </c>
      <c r="G10" s="135">
        <v>0</v>
      </c>
      <c r="H10" s="139">
        <v>0</v>
      </c>
      <c r="I10" s="135">
        <v>0</v>
      </c>
      <c r="J10" s="139">
        <v>0</v>
      </c>
      <c r="K10" s="135">
        <v>0</v>
      </c>
      <c r="L10" s="139">
        <v>0</v>
      </c>
      <c r="M10" s="135">
        <v>0</v>
      </c>
      <c r="N10" s="139">
        <v>0</v>
      </c>
      <c r="O10" s="135">
        <v>0</v>
      </c>
      <c r="P10" s="143">
        <f>SUM(C10:O10)</f>
        <v>0</v>
      </c>
    </row>
    <row r="11" spans="2:16">
      <c r="B11" s="132" t="s">
        <v>75</v>
      </c>
      <c r="C11" s="136">
        <v>0</v>
      </c>
      <c r="D11" s="140">
        <v>0</v>
      </c>
      <c r="E11" s="136">
        <v>0</v>
      </c>
      <c r="F11" s="140">
        <v>0</v>
      </c>
      <c r="G11" s="136">
        <v>0</v>
      </c>
      <c r="H11" s="140">
        <v>1</v>
      </c>
      <c r="I11" s="136">
        <v>0</v>
      </c>
      <c r="J11" s="140">
        <v>0</v>
      </c>
      <c r="K11" s="136">
        <v>0</v>
      </c>
      <c r="L11" s="140">
        <v>0</v>
      </c>
      <c r="M11" s="136">
        <v>0</v>
      </c>
      <c r="N11" s="140">
        <v>0</v>
      </c>
      <c r="O11" s="136">
        <v>0</v>
      </c>
      <c r="P11" s="144">
        <f t="shared" ref="P11:P13" si="0">SUM(C11:O11)</f>
        <v>1</v>
      </c>
    </row>
    <row r="12" spans="2:16">
      <c r="B12" s="132" t="s">
        <v>76</v>
      </c>
      <c r="C12" s="136">
        <v>0</v>
      </c>
      <c r="D12" s="140">
        <v>0</v>
      </c>
      <c r="E12" s="136">
        <v>0</v>
      </c>
      <c r="F12" s="140">
        <v>0</v>
      </c>
      <c r="G12" s="136">
        <v>0</v>
      </c>
      <c r="H12" s="140">
        <v>0</v>
      </c>
      <c r="I12" s="136">
        <v>0</v>
      </c>
      <c r="J12" s="140">
        <v>0</v>
      </c>
      <c r="K12" s="136">
        <v>0</v>
      </c>
      <c r="L12" s="140">
        <v>0</v>
      </c>
      <c r="M12" s="136">
        <v>0</v>
      </c>
      <c r="N12" s="140">
        <v>1</v>
      </c>
      <c r="O12" s="136">
        <v>0</v>
      </c>
      <c r="P12" s="144">
        <f t="shared" si="0"/>
        <v>1</v>
      </c>
    </row>
    <row r="13" spans="2:16" ht="16.5" thickBot="1">
      <c r="B13" s="133" t="s">
        <v>77</v>
      </c>
      <c r="C13" s="137">
        <v>0</v>
      </c>
      <c r="D13" s="141">
        <v>0</v>
      </c>
      <c r="E13" s="137">
        <v>0</v>
      </c>
      <c r="F13" s="141">
        <v>0</v>
      </c>
      <c r="G13" s="137">
        <v>0</v>
      </c>
      <c r="H13" s="141">
        <v>0</v>
      </c>
      <c r="I13" s="137">
        <v>0</v>
      </c>
      <c r="J13" s="141">
        <v>0</v>
      </c>
      <c r="K13" s="137">
        <v>0</v>
      </c>
      <c r="L13" s="141">
        <v>0</v>
      </c>
      <c r="M13" s="137">
        <v>0</v>
      </c>
      <c r="N13" s="141">
        <v>0</v>
      </c>
      <c r="O13" s="137">
        <v>0</v>
      </c>
      <c r="P13" s="145">
        <f t="shared" si="0"/>
        <v>0</v>
      </c>
    </row>
    <row r="14" spans="2:16" ht="16.5" thickBot="1"/>
    <row r="15" spans="2:16">
      <c r="B15" s="149"/>
      <c r="C15" s="296" t="s">
        <v>78</v>
      </c>
      <c r="D15" s="297"/>
      <c r="E15" s="297"/>
      <c r="F15" s="298"/>
      <c r="G15" s="291" t="s">
        <v>79</v>
      </c>
      <c r="H15" s="292"/>
      <c r="I15" s="292"/>
      <c r="J15" s="292"/>
      <c r="K15" s="292"/>
      <c r="L15" s="293"/>
      <c r="M15" s="294" t="s">
        <v>80</v>
      </c>
      <c r="N15" s="292"/>
      <c r="O15" s="292"/>
      <c r="P15" s="295"/>
    </row>
    <row r="16" spans="2:16" ht="16.5" thickBot="1">
      <c r="B16" s="132" t="s">
        <v>74</v>
      </c>
      <c r="C16" s="151" t="s">
        <v>48</v>
      </c>
      <c r="D16" s="123" t="s">
        <v>48</v>
      </c>
      <c r="E16" s="123" t="s">
        <v>48</v>
      </c>
      <c r="F16" s="152" t="s">
        <v>48</v>
      </c>
      <c r="G16" s="126"/>
      <c r="H16" s="126"/>
      <c r="I16" s="126"/>
      <c r="J16" s="126"/>
      <c r="K16" s="126"/>
      <c r="L16" s="126"/>
      <c r="M16" s="132"/>
      <c r="N16" s="124"/>
      <c r="O16" s="124"/>
      <c r="P16" s="146"/>
    </row>
    <row r="17" spans="2:16" ht="96" customHeight="1" thickBot="1">
      <c r="B17" s="132" t="s">
        <v>75</v>
      </c>
      <c r="C17" s="151" t="s">
        <v>140</v>
      </c>
      <c r="D17" s="123" t="s">
        <v>48</v>
      </c>
      <c r="E17" s="123" t="s">
        <v>48</v>
      </c>
      <c r="F17" s="152" t="s">
        <v>48</v>
      </c>
      <c r="G17" s="150"/>
      <c r="H17" s="127" t="s">
        <v>141</v>
      </c>
      <c r="I17" s="128"/>
      <c r="J17" s="128"/>
      <c r="K17" s="128"/>
      <c r="L17" s="128"/>
      <c r="M17" s="286" t="s">
        <v>142</v>
      </c>
      <c r="N17" s="287"/>
      <c r="O17" s="287"/>
      <c r="P17" s="288"/>
    </row>
    <row r="18" spans="2:16">
      <c r="B18" s="132" t="s">
        <v>76</v>
      </c>
      <c r="C18" s="153" t="s">
        <v>143</v>
      </c>
      <c r="D18" s="123"/>
      <c r="E18" s="123"/>
      <c r="F18" s="152" t="s">
        <v>48</v>
      </c>
      <c r="G18" s="282" t="s">
        <v>144</v>
      </c>
      <c r="H18" s="282"/>
      <c r="I18" s="282"/>
      <c r="J18" s="282"/>
      <c r="K18" s="282"/>
      <c r="L18" s="282"/>
      <c r="M18" s="283" t="s">
        <v>145</v>
      </c>
      <c r="N18" s="284"/>
      <c r="O18" s="284"/>
      <c r="P18" s="285"/>
    </row>
    <row r="19" spans="2:16" ht="16.5" thickBot="1">
      <c r="B19" s="133" t="s">
        <v>77</v>
      </c>
      <c r="C19" s="154" t="s">
        <v>48</v>
      </c>
      <c r="D19" s="129" t="s">
        <v>48</v>
      </c>
      <c r="E19" s="129" t="s">
        <v>48</v>
      </c>
      <c r="F19" s="155" t="s">
        <v>48</v>
      </c>
      <c r="G19" s="147"/>
      <c r="H19" s="147"/>
      <c r="I19" s="147"/>
      <c r="J19" s="147"/>
      <c r="K19" s="147"/>
      <c r="L19" s="147"/>
      <c r="M19" s="133"/>
      <c r="N19" s="147"/>
      <c r="O19" s="147"/>
      <c r="P19" s="148"/>
    </row>
  </sheetData>
  <mergeCells count="9">
    <mergeCell ref="G18:L18"/>
    <mergeCell ref="M18:P18"/>
    <mergeCell ref="M17:P17"/>
    <mergeCell ref="B3:P4"/>
    <mergeCell ref="B5:P5"/>
    <mergeCell ref="B7:P7"/>
    <mergeCell ref="G15:L15"/>
    <mergeCell ref="M15:P15"/>
    <mergeCell ref="C15:F1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6"/>
  <sheetViews>
    <sheetView workbookViewId="0">
      <selection activeCell="D8" sqref="D8"/>
    </sheetView>
  </sheetViews>
  <sheetFormatPr defaultRowHeight="15.75"/>
  <cols>
    <col min="1" max="16384" width="9.140625" style="46"/>
  </cols>
  <sheetData>
    <row r="1" spans="1:13">
      <c r="A1" s="45" t="s">
        <v>0</v>
      </c>
    </row>
    <row r="3" spans="1:13">
      <c r="A3" s="280" t="s">
        <v>122</v>
      </c>
      <c r="B3" s="280"/>
      <c r="C3" s="280"/>
      <c r="D3" s="280"/>
      <c r="E3" s="280"/>
      <c r="F3" s="280"/>
      <c r="G3" s="280"/>
      <c r="H3" s="280"/>
      <c r="I3" s="280"/>
      <c r="J3" s="280"/>
      <c r="K3" s="280"/>
      <c r="L3" s="280"/>
      <c r="M3" s="280"/>
    </row>
    <row r="4" spans="1:13">
      <c r="A4" s="44"/>
    </row>
    <row r="6" spans="1:13">
      <c r="A6" s="281" t="s">
        <v>120</v>
      </c>
      <c r="B6" s="281"/>
      <c r="C6" s="281"/>
      <c r="D6" s="281"/>
      <c r="E6" s="281"/>
      <c r="F6" s="281"/>
      <c r="G6" s="281"/>
      <c r="H6" s="281"/>
      <c r="I6" s="281"/>
      <c r="J6" s="281"/>
      <c r="K6" s="281"/>
      <c r="L6" s="281"/>
      <c r="M6" s="281"/>
    </row>
  </sheetData>
  <mergeCells count="2">
    <mergeCell ref="A3:M3"/>
    <mergeCell ref="A6:M6"/>
  </mergeCells>
  <pageMargins left="3.937007874015748E-2" right="0" top="0.74803149606299213" bottom="0" header="0" footer="0"/>
  <pageSetup paperSize="9" orientation="portrait" r:id="rId1"/>
</worksheet>
</file>

<file path=xl/worksheets/sheet8.xml><?xml version="1.0" encoding="utf-8"?>
<worksheet xmlns="http://schemas.openxmlformats.org/spreadsheetml/2006/main" xmlns:r="http://schemas.openxmlformats.org/officeDocument/2006/relationships">
  <dimension ref="A1:N6"/>
  <sheetViews>
    <sheetView workbookViewId="0">
      <selection activeCell="G23" sqref="G23"/>
    </sheetView>
  </sheetViews>
  <sheetFormatPr defaultRowHeight="15.75"/>
  <cols>
    <col min="1" max="16384" width="9.140625" style="46"/>
  </cols>
  <sheetData>
    <row r="1" spans="1:14">
      <c r="A1" s="45" t="s">
        <v>0</v>
      </c>
    </row>
    <row r="3" spans="1:14">
      <c r="A3" s="280" t="s">
        <v>123</v>
      </c>
      <c r="B3" s="280"/>
      <c r="C3" s="280"/>
      <c r="D3" s="280"/>
      <c r="E3" s="280"/>
      <c r="F3" s="280"/>
      <c r="G3" s="280"/>
      <c r="H3" s="280"/>
      <c r="I3" s="280"/>
      <c r="J3" s="280"/>
      <c r="K3" s="280"/>
      <c r="L3" s="280"/>
      <c r="M3" s="280"/>
      <c r="N3" s="280"/>
    </row>
    <row r="4" spans="1:14">
      <c r="A4" s="44"/>
    </row>
    <row r="6" spans="1:14">
      <c r="A6" s="46" t="s">
        <v>124</v>
      </c>
    </row>
  </sheetData>
  <mergeCells count="1">
    <mergeCell ref="A3:N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11"/>
  <sheetViews>
    <sheetView workbookViewId="0">
      <selection activeCell="F15" sqref="F15"/>
    </sheetView>
  </sheetViews>
  <sheetFormatPr defaultRowHeight="15.75"/>
  <cols>
    <col min="1" max="16384" width="9.140625" style="46"/>
  </cols>
  <sheetData>
    <row r="1" spans="1:12">
      <c r="A1" s="46" t="s">
        <v>81</v>
      </c>
    </row>
    <row r="3" spans="1:12">
      <c r="A3" s="280" t="s">
        <v>13</v>
      </c>
      <c r="B3" s="280"/>
      <c r="C3" s="280"/>
      <c r="D3" s="280"/>
      <c r="E3" s="280"/>
      <c r="F3" s="280"/>
      <c r="G3" s="280"/>
      <c r="H3" s="280"/>
      <c r="I3" s="280"/>
      <c r="J3" s="280"/>
      <c r="K3" s="280"/>
      <c r="L3" s="280"/>
    </row>
    <row r="5" spans="1:12">
      <c r="A5" s="299" t="s">
        <v>82</v>
      </c>
      <c r="B5" s="299"/>
      <c r="C5" s="299"/>
      <c r="D5" s="299"/>
      <c r="E5" s="299"/>
      <c r="F5" s="299"/>
      <c r="G5" s="299"/>
      <c r="H5" s="299"/>
    </row>
    <row r="7" spans="1:12">
      <c r="A7" s="299" t="s">
        <v>83</v>
      </c>
      <c r="B7" s="299"/>
      <c r="C7" s="299"/>
      <c r="D7" s="299"/>
      <c r="E7" s="299"/>
      <c r="F7" s="299"/>
      <c r="G7" s="299"/>
      <c r="H7" s="299"/>
    </row>
    <row r="9" spans="1:12">
      <c r="A9" s="281" t="s">
        <v>84</v>
      </c>
      <c r="B9" s="281"/>
      <c r="C9" s="281"/>
      <c r="D9" s="281"/>
      <c r="E9" s="281"/>
      <c r="F9" s="281"/>
      <c r="G9" s="281"/>
      <c r="H9" s="281"/>
      <c r="I9" s="281"/>
      <c r="J9" s="281"/>
      <c r="K9" s="281"/>
      <c r="L9" s="281"/>
    </row>
    <row r="11" spans="1:12">
      <c r="A11" s="281" t="s">
        <v>85</v>
      </c>
      <c r="B11" s="281"/>
      <c r="C11" s="281"/>
      <c r="D11" s="281"/>
      <c r="E11" s="281"/>
      <c r="F11" s="281"/>
      <c r="G11" s="281"/>
      <c r="H11" s="281"/>
      <c r="I11" s="281"/>
      <c r="J11" s="281"/>
      <c r="K11" s="281"/>
    </row>
  </sheetData>
  <mergeCells count="5">
    <mergeCell ref="A3:L3"/>
    <mergeCell ref="A5:H5"/>
    <mergeCell ref="A7:H7"/>
    <mergeCell ref="A9:L9"/>
    <mergeCell ref="A11:K1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2</vt:i4>
      </vt:variant>
    </vt:vector>
  </HeadingPairs>
  <TitlesOfParts>
    <vt:vector size="30" baseType="lpstr">
      <vt:lpstr>п. 11а цены (тарифы)</vt:lpstr>
      <vt:lpstr>п. 11б электроэнергия</vt:lpstr>
      <vt:lpstr>п. 11б мощность</vt:lpstr>
      <vt:lpstr>п. 11 б потери</vt:lpstr>
      <vt:lpstr>п. 11 б о зоне деятельности</vt:lpstr>
      <vt:lpstr>п. 11 б о техн. состоянии сетей</vt:lpstr>
      <vt:lpstr>11 ж инвест. программа</vt:lpstr>
      <vt:lpstr>11 ж кап. вложения</vt:lpstr>
      <vt:lpstr>п. 11 з сособы приобретения</vt:lpstr>
      <vt:lpstr>п.11 з уловия поставки товара</vt:lpstr>
      <vt:lpstr>1.1</vt:lpstr>
      <vt:lpstr>1.2</vt:lpstr>
      <vt:lpstr>1.3</vt:lpstr>
      <vt:lpstr>1.5</vt:lpstr>
      <vt:lpstr>1.9</vt:lpstr>
      <vt:lpstr>2.3</vt:lpstr>
      <vt:lpstr>2.4</vt:lpstr>
      <vt:lpstr>3.1</vt:lpstr>
      <vt:lpstr>3.2</vt:lpstr>
      <vt:lpstr>3.3</vt:lpstr>
      <vt:lpstr>4.1</vt:lpstr>
      <vt:lpstr>4.2</vt:lpstr>
      <vt:lpstr>8.1(1)</vt:lpstr>
      <vt:lpstr>8.1 (2)</vt:lpstr>
      <vt:lpstr>8.1.1</vt:lpstr>
      <vt:lpstr>2.1</vt:lpstr>
      <vt:lpstr>2.2</vt:lpstr>
      <vt:lpstr>Опрос потребителей</vt:lpstr>
      <vt:lpstr>'п. 11б мощность'!Область_печати</vt:lpstr>
      <vt:lpstr>'п. 11б электроэнергия'!Область_печати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2018-03-01T08:03:52Z</dcterms:modified>
</cp:coreProperties>
</file>